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Xperts\Documents\практика магистратура\"/>
    </mc:Choice>
  </mc:AlternateContent>
  <bookViews>
    <workbookView xWindow="0" yWindow="0" windowWidth="24000" windowHeight="9330" tabRatio="847" firstSheet="1" activeTab="1"/>
  </bookViews>
  <sheets>
    <sheet name="1 Обесп.подгот ССК" sheetId="61" r:id="rId1"/>
    <sheet name="2 Обесп. участ ССК" sheetId="62" r:id="rId2"/>
    <sheet name="3 Обес.уч физкульт ко" sheetId="63" r:id="rId3"/>
    <sheet name="6 Орг и провед офиц.физ.мероп" sheetId="65" r:id="rId4"/>
    <sheet name="7 Орг и провед офиц.спорт.мер" sheetId="66" r:id="rId5"/>
    <sheet name="17 ГТО" sheetId="71" r:id="rId6"/>
  </sheets>
  <calcPr calcId="152511"/>
</workbook>
</file>

<file path=xl/calcChain.xml><?xml version="1.0" encoding="utf-8"?>
<calcChain xmlns="http://schemas.openxmlformats.org/spreadsheetml/2006/main">
  <c r="K16" i="66" l="1"/>
  <c r="L16" i="66"/>
  <c r="K85" i="66"/>
  <c r="L85" i="66"/>
  <c r="K275" i="66"/>
  <c r="L275" i="66"/>
  <c r="D275" i="66" l="1"/>
  <c r="D264" i="66"/>
  <c r="D85" i="66"/>
  <c r="D282" i="66" s="1"/>
  <c r="L55" i="66"/>
  <c r="K55" i="66"/>
  <c r="D55" i="66"/>
  <c r="D281" i="66" s="1"/>
  <c r="D16" i="66"/>
  <c r="D280" i="66" s="1"/>
  <c r="A13" i="66"/>
  <c r="A14" i="66" s="1"/>
  <c r="A15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4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7" i="66" s="1"/>
  <c r="A268" i="66" s="1"/>
  <c r="A269" i="66" s="1"/>
  <c r="A270" i="66" s="1"/>
  <c r="A272" i="66" s="1"/>
  <c r="A274" i="66" s="1"/>
  <c r="D63" i="65"/>
  <c r="D66" i="65" s="1"/>
  <c r="D16" i="65"/>
  <c r="D65" i="65" s="1"/>
  <c r="A13" i="65"/>
  <c r="A14" i="65" s="1"/>
  <c r="A15" i="65" s="1"/>
  <c r="A18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D277" i="66" l="1"/>
  <c r="D283" i="66" s="1"/>
  <c r="D286" i="66" s="1"/>
  <c r="D68" i="65"/>
  <c r="D625" i="62" l="1"/>
  <c r="D425" i="62"/>
  <c r="H200" i="61"/>
  <c r="H191" i="61"/>
  <c r="H22" i="71" l="1"/>
  <c r="G22" i="71"/>
  <c r="G204" i="61" l="1"/>
  <c r="H204" i="61"/>
  <c r="D670" i="62" l="1"/>
  <c r="D669" i="62"/>
  <c r="D626" i="62"/>
  <c r="D624" i="62"/>
  <c r="D427" i="62"/>
  <c r="D426" i="62"/>
  <c r="D81" i="62"/>
  <c r="D80" i="62"/>
  <c r="D79" i="62"/>
  <c r="D82" i="62" l="1"/>
  <c r="D428" i="62"/>
  <c r="D630" i="62"/>
  <c r="D672" i="62"/>
  <c r="D629" i="62"/>
  <c r="D673" i="62" s="1"/>
  <c r="D671" i="62"/>
  <c r="D674" i="62"/>
  <c r="D628" i="62"/>
  <c r="D627" i="62"/>
  <c r="G200" i="61"/>
  <c r="H199" i="61"/>
  <c r="H201" i="61" s="1"/>
  <c r="G199" i="61"/>
  <c r="H198" i="61"/>
  <c r="G198" i="61"/>
  <c r="H193" i="61"/>
  <c r="H195" i="61" s="1"/>
  <c r="G193" i="61"/>
  <c r="G195" i="61" s="1"/>
  <c r="H192" i="61"/>
  <c r="G191" i="61"/>
  <c r="G190" i="61"/>
  <c r="D185" i="61"/>
  <c r="D170" i="61"/>
  <c r="D157" i="61"/>
  <c r="D79" i="61"/>
  <c r="D57" i="63"/>
  <c r="D56" i="63"/>
  <c r="D55" i="63"/>
  <c r="G46" i="63"/>
  <c r="D631" i="62" l="1"/>
  <c r="D675" i="62"/>
  <c r="G201" i="61"/>
  <c r="D158" i="61"/>
  <c r="D171" i="61" s="1"/>
  <c r="D205" i="61" s="1"/>
  <c r="G192" i="61"/>
  <c r="D58" i="63"/>
</calcChain>
</file>

<file path=xl/sharedStrings.xml><?xml version="1.0" encoding="utf-8"?>
<sst xmlns="http://schemas.openxmlformats.org/spreadsheetml/2006/main" count="5574" uniqueCount="2128">
  <si>
    <t>№ п/п</t>
  </si>
  <si>
    <t>Сроки проведения</t>
  </si>
  <si>
    <t>Место проведения</t>
  </si>
  <si>
    <t>Всего:</t>
  </si>
  <si>
    <t>Наименование мероприятия</t>
  </si>
  <si>
    <t>Количество участников</t>
  </si>
  <si>
    <t>Вид спорта</t>
  </si>
  <si>
    <t>Количество</t>
  </si>
  <si>
    <t>Дзюдо</t>
  </si>
  <si>
    <t>Настольный теннис</t>
  </si>
  <si>
    <t>Фехтование</t>
  </si>
  <si>
    <t>Самбо</t>
  </si>
  <si>
    <t>Легкая атлетика</t>
  </si>
  <si>
    <t>Триатлон</t>
  </si>
  <si>
    <t>Фигурное катание</t>
  </si>
  <si>
    <t>Гольф</t>
  </si>
  <si>
    <t>Художественная гимнастика</t>
  </si>
  <si>
    <t>Тяжелая атлетика</t>
  </si>
  <si>
    <t>Парусный спорт</t>
  </si>
  <si>
    <t>Шашки</t>
  </si>
  <si>
    <t>Санный спорт</t>
  </si>
  <si>
    <t>Наименование мероприятия (план)</t>
  </si>
  <si>
    <t>Областной фестиваль среди студентов образовательных организаций высшего образования "От студзачета к знаку отличия ГТО"</t>
  </si>
  <si>
    <t>Зимний фестиваль Всероссийского физкультурно-спортивного комплекса "Готов к труду и обороне (ГТО) среди обучающихся образовательных организаций</t>
  </si>
  <si>
    <t>2 марта</t>
  </si>
  <si>
    <t>Всеволожский район, УТЦ "Кавголово"</t>
  </si>
  <si>
    <t>25 мая</t>
  </si>
  <si>
    <t>г.Гатчина</t>
  </si>
  <si>
    <t>01 июня</t>
  </si>
  <si>
    <t>Выборг</t>
  </si>
  <si>
    <t>ГАУ ЛО "ЦСП "ИЖОРА"</t>
  </si>
  <si>
    <t>(Доп. КР 54020102  "Обеспечение тренировочной и соревновательной деятельности, включая материально-техническое обеспечение и обеспечение подготовки 
и участия спортивных сборных команд Ленинградской области в спортивных соревнованиях")</t>
  </si>
  <si>
    <t>Количество дней</t>
  </si>
  <si>
    <t>ЗИМНИЕ ОЛИМПИЙСКИЕ 
ВИДЫ СПОРТА</t>
  </si>
  <si>
    <t>Биатлон</t>
  </si>
  <si>
    <t xml:space="preserve">ТМ по подготовке к Спартакиаде учащихся России </t>
  </si>
  <si>
    <t>п. Токсово</t>
  </si>
  <si>
    <t>ТМ по подготовке к первенству России (юноши)</t>
  </si>
  <si>
    <t>Всего по виду спорта:</t>
  </si>
  <si>
    <t>ТМ по подготовке к Первенству СЗФО (юноши, девушки 17-18 лет)</t>
  </si>
  <si>
    <t>г. Череповец</t>
  </si>
  <si>
    <t>г. Рыбинск</t>
  </si>
  <si>
    <t>г. Тюмень</t>
  </si>
  <si>
    <t>ТМ по подготовке к всероссийским соревнованиям</t>
  </si>
  <si>
    <t>г. Нижний Тагил</t>
  </si>
  <si>
    <t xml:space="preserve">ТМ по подготовке к чемпионату России </t>
  </si>
  <si>
    <t>ТМ по подготовке к чемпионату России</t>
  </si>
  <si>
    <t>г. Сочи, Красная Поляна</t>
  </si>
  <si>
    <t>Сноуборд</t>
  </si>
  <si>
    <t>Финляндия</t>
  </si>
  <si>
    <t>ТМ по подготовке к первенству России (кросс, пар-слалом, пар-гигант)</t>
  </si>
  <si>
    <t>г. Миасс, 
Челябинская обл.</t>
  </si>
  <si>
    <t>СК "Ладога Арена", 
п. Колтуши</t>
  </si>
  <si>
    <t xml:space="preserve">ИТОГО </t>
  </si>
  <si>
    <t>ЛЕТНИЕ ОЛИМПИЙСКИЕ 
ВИДЫ СПОРТА</t>
  </si>
  <si>
    <t>Бадминтон</t>
  </si>
  <si>
    <t>Бокс</t>
  </si>
  <si>
    <t>10</t>
  </si>
  <si>
    <t>ТМ по подготовке к  всероссийским соревнованиям в многодневной гонке среди юношей и девушек</t>
  </si>
  <si>
    <t>г. Анапа</t>
  </si>
  <si>
    <t>г. Майкоп</t>
  </si>
  <si>
    <t>4</t>
  </si>
  <si>
    <t>ТМ сборной команды России (девушки до 18 лет)</t>
  </si>
  <si>
    <t>16-22 января</t>
  </si>
  <si>
    <t>г. Сочи</t>
  </si>
  <si>
    <t>ТМ сборной команды России (женщины)</t>
  </si>
  <si>
    <t>ТМ по подготовке к Спартакиаде учащихся России</t>
  </si>
  <si>
    <t>Конный спорт</t>
  </si>
  <si>
    <t>Скалолазание</t>
  </si>
  <si>
    <t>ТМ сборной команды России</t>
  </si>
  <si>
    <t>г. Воронеж</t>
  </si>
  <si>
    <t>г. Москва</t>
  </si>
  <si>
    <t>Спортивная борьба (вольная)</t>
  </si>
  <si>
    <t>Теннис</t>
  </si>
  <si>
    <t>г. Выборг</t>
  </si>
  <si>
    <t>Хоккей на траве</t>
  </si>
  <si>
    <t xml:space="preserve">ТМ по подготовке к финалу Спартакиады учащихся России </t>
  </si>
  <si>
    <t>5</t>
  </si>
  <si>
    <t>18</t>
  </si>
  <si>
    <t>НЕОЛИМПИЙСКИЕ ВИДЫ СПОРТА</t>
  </si>
  <si>
    <t>Радиоспорт</t>
  </si>
  <si>
    <t>Спортивное ориентирование</t>
  </si>
  <si>
    <t>г. Геленджик, Краснодарский край</t>
  </si>
  <si>
    <t>7</t>
  </si>
  <si>
    <t>ИТОГО  по неолимпийским видам спорта</t>
  </si>
  <si>
    <t>ПАРАЛИМПИЙСКИЕ ВИДЫ СПОРТА</t>
  </si>
  <si>
    <t>Спорт слепых</t>
  </si>
  <si>
    <t>Спорт ЛИН</t>
  </si>
  <si>
    <t>3</t>
  </si>
  <si>
    <t>Спорт глухих</t>
  </si>
  <si>
    <t>п. Царицыно Озеро, 
Тихвинский р-н</t>
  </si>
  <si>
    <t>ИТОГО по паралимпийским видам спорта</t>
  </si>
  <si>
    <t>ИТОГО:</t>
  </si>
  <si>
    <t>(Доп. КР 54020102  "Обеспечение тренировочной и соревновательной деятельности, включая материально-техническое обеспечение и обеспечение подготовки и участия 
спортивных сборных команд Ленинградской области в спортивных соревнованиях")</t>
  </si>
  <si>
    <t>ЗИМНИЕ ОЛИМПИЙСКИЕ  ВИДЫ СПОРТА</t>
  </si>
  <si>
    <t>Всероссийские</t>
  </si>
  <si>
    <t xml:space="preserve">Первенство России </t>
  </si>
  <si>
    <t>02-08 января</t>
  </si>
  <si>
    <t>г. Ижевск</t>
  </si>
  <si>
    <t>04-10 января</t>
  </si>
  <si>
    <t>г. Екатеринбург</t>
  </si>
  <si>
    <t>г. Саранск</t>
  </si>
  <si>
    <t>г. Уват 
Тюменьская обл.</t>
  </si>
  <si>
    <t>Финал Спартакиады учащихся России</t>
  </si>
  <si>
    <t>Всего всероссийские:</t>
  </si>
  <si>
    <t>Межрегиональные</t>
  </si>
  <si>
    <t>Первенство СЗФО - отбор на финал Спартакиады учащихся России</t>
  </si>
  <si>
    <t>Всего межрегиональные:</t>
  </si>
  <si>
    <t>Первенство России (юниоры)</t>
  </si>
  <si>
    <t>Финал  Спартакиады учащихся России</t>
  </si>
  <si>
    <t>Международные</t>
  </si>
  <si>
    <t>Кубок мира</t>
  </si>
  <si>
    <t>Всего международные:</t>
  </si>
  <si>
    <t>Чемпионат России</t>
  </si>
  <si>
    <t>10-16 марта</t>
  </si>
  <si>
    <t>Этап Кубка России (кросс, пар-слалом, пар-гигант)</t>
  </si>
  <si>
    <t>г. Красноярск</t>
  </si>
  <si>
    <t>г. Миасс</t>
  </si>
  <si>
    <t>02-10 февраля</t>
  </si>
  <si>
    <t>Первенство России (кросс, пар-слалом, пар-гигант)</t>
  </si>
  <si>
    <t>23-28 февраля</t>
  </si>
  <si>
    <t>Первенство России (слоуп-стайл, биг-эйр, хаф-пайп)</t>
  </si>
  <si>
    <t>21-25 января</t>
  </si>
  <si>
    <t>13-18 марта</t>
  </si>
  <si>
    <t>Фигурное катание на коньках</t>
  </si>
  <si>
    <t>Итого международные:</t>
  </si>
  <si>
    <t>Итого всероссийские:</t>
  </si>
  <si>
    <t>Итого межрегиональные:</t>
  </si>
  <si>
    <t>ЛЕТНИЕ ОЛИМПИЙСКИЕ ВИДЫ СПОРТА</t>
  </si>
  <si>
    <t>Международные соревнования</t>
  </si>
  <si>
    <t>Кубок России</t>
  </si>
  <si>
    <t>6</t>
  </si>
  <si>
    <t>Первенство России среди юношей и девушек до 19 лет</t>
  </si>
  <si>
    <t>Баскетбол</t>
  </si>
  <si>
    <t>г. Нижний Новгород</t>
  </si>
  <si>
    <t>г. В. Новгород</t>
  </si>
  <si>
    <t>Первенство СЗФО среди юношей 15-16 лет</t>
  </si>
  <si>
    <t xml:space="preserve">Первенство СЗФО среди  юниоров - отбор на финал Спартакиады учащихся </t>
  </si>
  <si>
    <t>г. Санкт-Петербург</t>
  </si>
  <si>
    <t>13-14 апреля</t>
  </si>
  <si>
    <t>г. Тула</t>
  </si>
  <si>
    <t>28-30 июня</t>
  </si>
  <si>
    <t>12-15 июля</t>
  </si>
  <si>
    <t>г. Великие Луки</t>
  </si>
  <si>
    <t>г. Пенза</t>
  </si>
  <si>
    <t>Гандбол</t>
  </si>
  <si>
    <t>Всероссийские соревнования среди девушек  до 14 лет (полуфинал)</t>
  </si>
  <si>
    <t>г. Краснодар</t>
  </si>
  <si>
    <t>Всероссийские соревнования среди девушек до 15 лет (полуфинал)</t>
  </si>
  <si>
    <t>г. Новокузнецк</t>
  </si>
  <si>
    <t>Всероссийские соревнования среди девушек  до 16 лет (полуфинал)</t>
  </si>
  <si>
    <t>Первенство России среди девушек до 18 лет (финал)</t>
  </si>
  <si>
    <t>25-30 марта</t>
  </si>
  <si>
    <t xml:space="preserve">Этап Кубка Европы </t>
  </si>
  <si>
    <t>12</t>
  </si>
  <si>
    <t>Первенство России среди юниоров и юниорок до 21 года</t>
  </si>
  <si>
    <t>Первенство России среди юниоров и юниорок до 23 лет</t>
  </si>
  <si>
    <t>8</t>
  </si>
  <si>
    <t xml:space="preserve">Первенство СЗФО среди юношей и девушек до 18 лет </t>
  </si>
  <si>
    <t>27-30 сентября</t>
  </si>
  <si>
    <t>г. Архангельск</t>
  </si>
  <si>
    <t>Каратэ</t>
  </si>
  <si>
    <t xml:space="preserve">Первенство СЗФО </t>
  </si>
  <si>
    <t>Первенство России среди юниоров до 20 лет  в помещении</t>
  </si>
  <si>
    <t>г. Смоленск</t>
  </si>
  <si>
    <t>Чемпионат  России (в помещении)</t>
  </si>
  <si>
    <t>07-10 июня</t>
  </si>
  <si>
    <t xml:space="preserve">Международные соревнования                             </t>
  </si>
  <si>
    <t>20-24 марта</t>
  </si>
  <si>
    <t>Командный Чемпионат ФНТР, 3 этап, Премьер лига, женщины</t>
  </si>
  <si>
    <t>г. Казань</t>
  </si>
  <si>
    <t>Всероссийские соревнования "Турнир сильнейших спортсменов России "ТОП-10"  (юноши и девушки до 13, до 16 лет, юниоры и юниорки до 19 лет)</t>
  </si>
  <si>
    <t>г.Чебоксары</t>
  </si>
  <si>
    <t xml:space="preserve">Чемпионат России </t>
  </si>
  <si>
    <t>Командный Чемпионат ФНТР, 3 этап, Высшая лига "А", мужчины</t>
  </si>
  <si>
    <t>Первенство России, юниоры и юниорки до 19 лет</t>
  </si>
  <si>
    <t>25-31 марта</t>
  </si>
  <si>
    <t>г. Верхняя Пышма</t>
  </si>
  <si>
    <t>г. Чебоксары</t>
  </si>
  <si>
    <t>Чемпионат СЗФО</t>
  </si>
  <si>
    <t>16-20 января</t>
  </si>
  <si>
    <t>г. Петрозаводск</t>
  </si>
  <si>
    <t>23-27 января</t>
  </si>
  <si>
    <t>п. Сиверский</t>
  </si>
  <si>
    <t>Первенство СЗФО (юноши и девушки до 16 лет)</t>
  </si>
  <si>
    <t>г. Калининград</t>
  </si>
  <si>
    <t>Чемпионат России по зимним видам</t>
  </si>
  <si>
    <t xml:space="preserve">Всероссийские соревнования "Сочинская регата" </t>
  </si>
  <si>
    <t>г.Сочи</t>
  </si>
  <si>
    <t xml:space="preserve">Кубок и чемпионат России </t>
  </si>
  <si>
    <t>07-13 марта</t>
  </si>
  <si>
    <t>Первентво России (трудность) и Всероссийские юношеские соревнования - отбор на финал Спартакиады учащихся</t>
  </si>
  <si>
    <t>г. Пермь</t>
  </si>
  <si>
    <t>г. Сыктывкар</t>
  </si>
  <si>
    <t>Первенство СЗФО среди юношей и девушек до 16 лет</t>
  </si>
  <si>
    <t>Первенство СЗФО - II этап Спартакиады учащихся России (юноши)</t>
  </si>
  <si>
    <t>23-25 марта</t>
  </si>
  <si>
    <t>г. Псков</t>
  </si>
  <si>
    <t>Спортивная гимнастика</t>
  </si>
  <si>
    <t>04-10 марта</t>
  </si>
  <si>
    <t xml:space="preserve">Чемпионат СЗФО </t>
  </si>
  <si>
    <t>г. В.Новгород</t>
  </si>
  <si>
    <t>Стрельба из лука</t>
  </si>
  <si>
    <t>Первенство России (закрытое помещение)</t>
  </si>
  <si>
    <t>г. Орёл</t>
  </si>
  <si>
    <t>г. Ярославль</t>
  </si>
  <si>
    <t>25-28 июля</t>
  </si>
  <si>
    <t>06-11 марта</t>
  </si>
  <si>
    <t>Первенство России среди юношей и девушек до 15 лет, до 17 лет</t>
  </si>
  <si>
    <t>Международные соревнования среди мужчин</t>
  </si>
  <si>
    <t>09-14 января</t>
  </si>
  <si>
    <t>Первенство России  среди юношей и девушек до 18 лет</t>
  </si>
  <si>
    <t>Всероссийские соревнования среди  мужчин</t>
  </si>
  <si>
    <t>Первенство России - юниорки, девушки (индивидуальная программа)</t>
  </si>
  <si>
    <t>Первенство России по групповым упражнениям - юниорки 13-15 лет</t>
  </si>
  <si>
    <t>Первенство СЗФО РФ - индивидуальная программа (юниорки, девушки); групповые упражнения (юниорки) - отбор на финал Спартакиады учащихся</t>
  </si>
  <si>
    <t>Чемпионат СЗФО - индивидуальное многоборье; групповые упражнения (многоборье)</t>
  </si>
  <si>
    <t>НЕОЛИМПИЙСКИЕ  ВИДЫ СПОРТА</t>
  </si>
  <si>
    <t>Авиамодельный спорт</t>
  </si>
  <si>
    <t>Автомобильный спорт</t>
  </si>
  <si>
    <t>Гиревой спорт</t>
  </si>
  <si>
    <t>Всероссиийские</t>
  </si>
  <si>
    <t>Городошный спорт</t>
  </si>
  <si>
    <t>Ездовой спорт</t>
  </si>
  <si>
    <t>Кудо</t>
  </si>
  <si>
    <t>Пауэрлифтинг</t>
  </si>
  <si>
    <t xml:space="preserve">Чемпионат и первенство России (жим) </t>
  </si>
  <si>
    <t>Кубок России по апноэ</t>
  </si>
  <si>
    <t>Первенство России (юноши, девушки, юниоры, юниорки)</t>
  </si>
  <si>
    <t>Первенство СЗФО</t>
  </si>
  <si>
    <t>Первенство России среди юношей и девушек (17-18 лет)</t>
  </si>
  <si>
    <t>Первенство России среди юниоров и юниорок</t>
  </si>
  <si>
    <t>14-18 февраля</t>
  </si>
  <si>
    <t>25-28 апреля</t>
  </si>
  <si>
    <t>Спорт сверхлегкой авиации</t>
  </si>
  <si>
    <t>Спортивная акробатика</t>
  </si>
  <si>
    <t>Спортивная аэробика</t>
  </si>
  <si>
    <t>Чемпионат и первенство СЗФО</t>
  </si>
  <si>
    <t>Чемпионат Европы</t>
  </si>
  <si>
    <t>04-12 февраля</t>
  </si>
  <si>
    <t>г. Сарикамис, Турция</t>
  </si>
  <si>
    <t>Всероссийские соревнования "Легенды Крыма"</t>
  </si>
  <si>
    <t>03-09 января</t>
  </si>
  <si>
    <t>Чемпионат и Первенство России. Лыжные дисциплины</t>
  </si>
  <si>
    <t>Пермский край</t>
  </si>
  <si>
    <t>23-27 мая</t>
  </si>
  <si>
    <t>г.Приозерск</t>
  </si>
  <si>
    <t>г.Санкт-Петербург</t>
  </si>
  <si>
    <t>24-28 января</t>
  </si>
  <si>
    <t>Киришский район</t>
  </si>
  <si>
    <t>Спортивный туризм</t>
  </si>
  <si>
    <t>г. Волгоград</t>
  </si>
  <si>
    <t>Тайский бокс</t>
  </si>
  <si>
    <t>Ушу</t>
  </si>
  <si>
    <t>Чемпионат и первенство России по ушу таолу</t>
  </si>
  <si>
    <t>Шахматы</t>
  </si>
  <si>
    <t>г. Анталия, Турция</t>
  </si>
  <si>
    <t xml:space="preserve">Всероссийские соревнования </t>
  </si>
  <si>
    <t>г. Тосно</t>
  </si>
  <si>
    <t>ИТОГО</t>
  </si>
  <si>
    <t>Итого по олимпийским и неолимпийским видам спорта   международные:</t>
  </si>
  <si>
    <t>Итого по олимпийским и неолимпийским видам спорта всероссийские:</t>
  </si>
  <si>
    <t>Итого по олимпийским и неолимпийским видам спорта  межрегиональные:</t>
  </si>
  <si>
    <t>ИТОГО по олимпийским и неолимпийским видам спорта:</t>
  </si>
  <si>
    <t>ПАРАЛИМПИЙСКИЕ  И СУРДЛИМПИЙСКИЕ ВИДЫ СПОРТА</t>
  </si>
  <si>
    <t>Всероссийские соревнования по легкой атлетике</t>
  </si>
  <si>
    <t xml:space="preserve">г. Раменское </t>
  </si>
  <si>
    <t xml:space="preserve">Первенство России по настольному теннису  </t>
  </si>
  <si>
    <t xml:space="preserve">Чемпионат России по настольному теннису </t>
  </si>
  <si>
    <t>Всемирные Летние Игры Специальной Олимпиады (бочче)</t>
  </si>
  <si>
    <t>08-22 марта</t>
  </si>
  <si>
    <t>г. Абу-Даби, ОАЭ</t>
  </si>
  <si>
    <t>г. Киров</t>
  </si>
  <si>
    <t>Итого по паралимпийским и сурдлимпийским видам спорта:</t>
  </si>
  <si>
    <t>(Доп. КР 54010102  "Обеспречение подготовки и участия сборных команд Ленинградской области в физкультурных мероприятиях среди детей и учащейся молодежи, 
среди лиц средней и старших возрастных групп населения, среди инвалидов")</t>
  </si>
  <si>
    <t>Зимняя олимпиада школьников "Зимняя Калокагатия"</t>
  </si>
  <si>
    <t>г. Евпатория</t>
  </si>
  <si>
    <t>Этап СЗФО Всероссийских соревнований среди команд общеобразовательных организаций по баскетболу "КЭС-баскет" (юноши, девушки)</t>
  </si>
  <si>
    <t>Флорбол</t>
  </si>
  <si>
    <t>Хоккей</t>
  </si>
  <si>
    <t>Подводный спорт</t>
  </si>
  <si>
    <t>Рукопашный бой</t>
  </si>
  <si>
    <t>Тхэквондо (МФТ)</t>
  </si>
  <si>
    <t>Спорт лиц с ПОДА</t>
  </si>
  <si>
    <t>Спорт лиц с заболеванием ЦП</t>
  </si>
  <si>
    <t>ГАУ ЛО "ЦСП"Ижора"</t>
  </si>
  <si>
    <t>комплексное мероприятие</t>
  </si>
  <si>
    <t>Всероссийская массовая лыжная гонка «Лыжня России»</t>
  </si>
  <si>
    <t>лыжные гонки</t>
  </si>
  <si>
    <t>шахматы</t>
  </si>
  <si>
    <t>спортивное ориентирование</t>
  </si>
  <si>
    <t>Всероссийские массовые соревнования по уличному баскетболу «Оранжевый мяч»</t>
  </si>
  <si>
    <t>баскетбол</t>
  </si>
  <si>
    <t>11 августа</t>
  </si>
  <si>
    <t>легкая атлетика</t>
  </si>
  <si>
    <t>21 сентября</t>
  </si>
  <si>
    <t>Региональные</t>
  </si>
  <si>
    <t>XV Сельские спортивные игры 
Ленинградской области</t>
  </si>
  <si>
    <t>Торжественное мероприятие, повященное подведению итогов физкультурной и спортивной работы в Ленинградской области за 2018 год</t>
  </si>
  <si>
    <t>1 февраля</t>
  </si>
  <si>
    <t>1-3 февраля</t>
  </si>
  <si>
    <t>Токсово</t>
  </si>
  <si>
    <t>3 марта</t>
  </si>
  <si>
    <t>9 ноября</t>
  </si>
  <si>
    <t>Областные соревнования по биатлону «День Защитника Отечества»</t>
  </si>
  <si>
    <t>биатлон</t>
  </si>
  <si>
    <t>Областные соревнования по летнему биатлону «День Победы»</t>
  </si>
  <si>
    <t>Фестиваль женского спорта Ленинградской области «Леди совершенство»</t>
  </si>
  <si>
    <t xml:space="preserve">05-07 апреля </t>
  </si>
  <si>
    <t>Областные соревнования "Турнир семейных команд"</t>
  </si>
  <si>
    <t xml:space="preserve"> настольный теннис</t>
  </si>
  <si>
    <t>23-24 ноября</t>
  </si>
  <si>
    <t>г. Гатчина</t>
  </si>
  <si>
    <t>Легкоатлетический пробег  
"Длинные аллеи"</t>
  </si>
  <si>
    <t>Легкоатлетический пробег
 "Тихвинский марафон"</t>
  </si>
  <si>
    <t xml:space="preserve">Фестиваль спортивного ориентирования "Яркий Мир". </t>
  </si>
  <si>
    <t>8-17 июня</t>
  </si>
  <si>
    <t>Лужский район</t>
  </si>
  <si>
    <t>тяжелая атлетика</t>
  </si>
  <si>
    <t>XVI Богатырские игры Ленинградской области</t>
  </si>
  <si>
    <t>Приозерск</t>
  </si>
  <si>
    <t>Областные соревнования по гольфу «Кубок Губернатора Ленинградской области»</t>
  </si>
  <si>
    <t>гольф</t>
  </si>
  <si>
    <t>п.Лемболово</t>
  </si>
  <si>
    <t>10 августа</t>
  </si>
  <si>
    <t>XIII Фестиваль физической культуры и спорта производственных коллективов  Ленинградской области</t>
  </si>
  <si>
    <t>Итого по учреждению всероссийские</t>
  </si>
  <si>
    <t>Итого по учреждению региональные</t>
  </si>
  <si>
    <t>ИТОГО по учреждению</t>
  </si>
  <si>
    <t>г.Всеволожск</t>
  </si>
  <si>
    <t>24 ноября</t>
  </si>
  <si>
    <t xml:space="preserve">Международный турнир ITF 19 "Green Cup" </t>
  </si>
  <si>
    <t>Всеволожский р-н Мистолово</t>
  </si>
  <si>
    <t>04-08 января</t>
  </si>
  <si>
    <t>ГК «Горки»</t>
  </si>
  <si>
    <t>21-26 июля</t>
  </si>
  <si>
    <t xml:space="preserve">Ломоносовский район,
д.Кукушкино </t>
  </si>
  <si>
    <t>20-23 августа</t>
  </si>
  <si>
    <t>26 мая-02 июня</t>
  </si>
  <si>
    <t>Сестрорецк</t>
  </si>
  <si>
    <t>06-11 июля</t>
  </si>
  <si>
    <t>01-03 ноября</t>
  </si>
  <si>
    <t>п.Сиверский</t>
  </si>
  <si>
    <t>Спортивная борьба</t>
  </si>
  <si>
    <t xml:space="preserve">Всероссийские соревнования  "Звезды Балтики".  Шпага. Юниорки до 21 года              </t>
  </si>
  <si>
    <t>г.Выборг</t>
  </si>
  <si>
    <t>Выборгский раойн</t>
  </si>
  <si>
    <t>Кубок России (этап)
"1400Н", "1600Н", "2000Н", "абсолютный</t>
  </si>
  <si>
    <t>Мотоциклетный спорт</t>
  </si>
  <si>
    <t>27-30 июля</t>
  </si>
  <si>
    <t>05-10 июля</t>
  </si>
  <si>
    <t>Выборгский район
Приозерский район
(на местности)</t>
  </si>
  <si>
    <t>Рафтинг</t>
  </si>
  <si>
    <t>09-15 сентября</t>
  </si>
  <si>
    <t>Всероссийский турнир «Гран-при городов воинской славы» по смешанному боевому единоборству (ММА)</t>
  </si>
  <si>
    <t>06-08 сентября</t>
  </si>
  <si>
    <t>г.Колпино</t>
  </si>
  <si>
    <t xml:space="preserve"> Лужский район, 
п. Володарское</t>
  </si>
  <si>
    <t>07-14 мая</t>
  </si>
  <si>
    <t>01-10 июня</t>
  </si>
  <si>
    <t xml:space="preserve"> Лужский район, 
п. Осьмино</t>
  </si>
  <si>
    <t>14-16 июня</t>
  </si>
  <si>
    <t>9-13 мая</t>
  </si>
  <si>
    <t>п.Кузнечное</t>
  </si>
  <si>
    <t>16-24 июня</t>
  </si>
  <si>
    <t>Выборгский район, Приозерский район</t>
  </si>
  <si>
    <t>27 июня-01 июля</t>
  </si>
  <si>
    <t>Всеволожский район
(на местности по назначению)</t>
  </si>
  <si>
    <t>16-17 ноября</t>
  </si>
  <si>
    <t>01-10 марта</t>
  </si>
  <si>
    <t>Межрегиональные спортивные мероприятия по видам спорта, включенным в программу Игр Олимпиады</t>
  </si>
  <si>
    <t>Первенство Северо-Западного Федерального округаДисциплина сноуборд-кросс (юниоры/юниорки 15-19 лет,юноши/девушки 13-14 лет)</t>
  </si>
  <si>
    <t>13 октября</t>
  </si>
  <si>
    <t>Межрегиональные соревнования  "Традиционный турнир, посвященный памяти мастера спорта СССР  А.В. Вьюнкова"</t>
  </si>
  <si>
    <t>15-17 марта</t>
  </si>
  <si>
    <t>Тхэквондо</t>
  </si>
  <si>
    <t>01-03 февраля</t>
  </si>
  <si>
    <t>п.им.Морозова</t>
  </si>
  <si>
    <t xml:space="preserve"> Межрегиональные спортивные мероприятия по спортивным дисциплинам и видам спорта, не вошедшим в программу Олимпийских Игр</t>
  </si>
  <si>
    <t>Выборгский р-н</t>
  </si>
  <si>
    <t>16-21 мая</t>
  </si>
  <si>
    <t>п.Будогощь</t>
  </si>
  <si>
    <t>17 февраля</t>
  </si>
  <si>
    <t xml:space="preserve">Первенство СЗФО юноши, девушки, юниоры, юниорки грэпплинг, грэпплинг-ги </t>
  </si>
  <si>
    <t>Первенство СЗФО по пауэрлифтингу (жим) среди среди юниоров и юниорок 19-23 года, юношей и девушек 14-18 лет</t>
  </si>
  <si>
    <t>Чемпионат СЗФО по пауэрлифтингу (жим) среди мужчин и женщин</t>
  </si>
  <si>
    <t>Первенство СЗФО по пауэрлифтингу (троеборье и троеборье классическое) среди среди юниоров и юниорок 19-23 года, юношей и девушек 14-18 лет</t>
  </si>
  <si>
    <t>Чемпионат и Первенство СЗФО по ушу (таолу, традиционное ушу)</t>
  </si>
  <si>
    <t>Чемпионат и Первенство  СЗФО 
русские шашки, русские шашки-молниеносная игра</t>
  </si>
  <si>
    <t>г. Тихвин</t>
  </si>
  <si>
    <t>Футбол</t>
  </si>
  <si>
    <t xml:space="preserve"> Региональные спортивные мероприятия по видам спорта, включенным в программу Игр летней и зимней Олимпиады</t>
  </si>
  <si>
    <t>Лыжные гонки</t>
  </si>
  <si>
    <t xml:space="preserve">25-26 января </t>
  </si>
  <si>
    <t>15-16 февраля</t>
  </si>
  <si>
    <t>1-2 марта</t>
  </si>
  <si>
    <t>д. Старая</t>
  </si>
  <si>
    <t>22-24 ноября</t>
  </si>
  <si>
    <t>Гребной слалом</t>
  </si>
  <si>
    <t>Гатчина</t>
  </si>
  <si>
    <t>11-12 мая</t>
  </si>
  <si>
    <t>21-22 сентября</t>
  </si>
  <si>
    <t>Выборгский район,
г. Приморск</t>
  </si>
  <si>
    <t>23 июня</t>
  </si>
  <si>
    <t>12 января</t>
  </si>
  <si>
    <t>22-25 февраля</t>
  </si>
  <si>
    <t>г. Отрадное</t>
  </si>
  <si>
    <t>25-26 мая</t>
  </si>
  <si>
    <t>Воднолыжный</t>
  </si>
  <si>
    <t>п.Токсово</t>
  </si>
  <si>
    <t>Всестилевое карате</t>
  </si>
  <si>
    <t xml:space="preserve">ноябрь </t>
  </si>
  <si>
    <t>Гольф (мини-гольф)</t>
  </si>
  <si>
    <t>23 февраля</t>
  </si>
  <si>
    <t>Парк «Молотки клюшки»</t>
  </si>
  <si>
    <t>02-03 марта</t>
  </si>
  <si>
    <t>Приозерский р-н</t>
  </si>
  <si>
    <t>Всеволожский р-н</t>
  </si>
  <si>
    <t>17-19 мая</t>
  </si>
  <si>
    <t>16-18 августа</t>
  </si>
  <si>
    <t>19-20 октября</t>
  </si>
  <si>
    <t>Смешанные единоборства</t>
  </si>
  <si>
    <t>12-13 января</t>
  </si>
  <si>
    <t>17-20 января</t>
  </si>
  <si>
    <t>Кировский р-н Будогощь</t>
  </si>
  <si>
    <t>30 апреля-03 мая</t>
  </si>
  <si>
    <t>13-15 сентября</t>
  </si>
  <si>
    <t>Приозерский МР</t>
  </si>
  <si>
    <t>27-29 сентября</t>
  </si>
  <si>
    <t>09-12 мая</t>
  </si>
  <si>
    <t>01-03 марта</t>
  </si>
  <si>
    <t>23-24 февраля</t>
  </si>
  <si>
    <t>Чир спорт и черлидинг</t>
  </si>
  <si>
    <t>03 февраля</t>
  </si>
  <si>
    <t>г.Тихвин</t>
  </si>
  <si>
    <t>Эстетическая гимнастика</t>
  </si>
  <si>
    <t>Биатлон (лето)</t>
  </si>
  <si>
    <t>Областные соревнования
 (мальчики,девочки 9-10 лет; юноши,девушки 11-12 лет; юноши,девушки 13-14 лет; юниоры,юниорки 15 и старше лет)</t>
  </si>
  <si>
    <t>16-17 января</t>
  </si>
  <si>
    <t xml:space="preserve">Областные спортивные соревнования по лыжным гонкам "Приз Губернатора Ленинградской области" II этап. </t>
  </si>
  <si>
    <t>9 февраля</t>
  </si>
  <si>
    <t xml:space="preserve">26-27 января </t>
  </si>
  <si>
    <t>г. Кириши</t>
  </si>
  <si>
    <t>7-8 марта</t>
  </si>
  <si>
    <t>д. Старая, Всеволожский р-н " Ладога Арена"</t>
  </si>
  <si>
    <t>08-11 апреля</t>
  </si>
  <si>
    <t>14-17 апреля</t>
  </si>
  <si>
    <t>Чемпионат Ленинградской области 
(мужчины, женщины)</t>
  </si>
  <si>
    <t xml:space="preserve">Областные спортивные соревнования
"Открытие сезона" </t>
  </si>
  <si>
    <t xml:space="preserve">Чемпионат Ленинградской области
(мужчины, женщины) </t>
  </si>
  <si>
    <t>03-05 мая</t>
  </si>
  <si>
    <t>г.Волхов</t>
  </si>
  <si>
    <t>22-24 февраля</t>
  </si>
  <si>
    <t xml:space="preserve">04-06 октября </t>
  </si>
  <si>
    <t>Чемпионат Ленинградской области по гольфу</t>
  </si>
  <si>
    <t>Кубок Ленинградской области по
 гольфу</t>
  </si>
  <si>
    <t>Чемпионат Ленинградской области</t>
  </si>
  <si>
    <t>06-07 апреля</t>
  </si>
  <si>
    <t>Областные спортивные  соревнования "Турнир " Кубок Выборга"</t>
  </si>
  <si>
    <t>Областные  соревнования
"Ленинградская осень"</t>
  </si>
  <si>
    <t>Кубок Ленинградской области
 (личные соревнования)</t>
  </si>
  <si>
    <t xml:space="preserve">19-21 апреля </t>
  </si>
  <si>
    <t>Кубок Ленинградской области 
(командные соревнования)</t>
  </si>
  <si>
    <t>05-08 сентября</t>
  </si>
  <si>
    <t>Кубок Губернатора Ленинградской области
(мужчины, женщины)</t>
  </si>
  <si>
    <t>Чемпионат Ленинградской области
вольная борьба</t>
  </si>
  <si>
    <t xml:space="preserve">Областные спортивные соревнования Ленинградской области памяти М.И. Седюка и воинов, погибших в локальных войнах и военных конфликтах юноши, девушки до 16 лет, юноши,  девушки до 18 лет, юниоры, юниорки до 21 года  вольная борьба </t>
  </si>
  <si>
    <t>Чемпионат Ленинградской области по триатлону  на длинной дистанции</t>
  </si>
  <si>
    <t>25 августа</t>
  </si>
  <si>
    <t xml:space="preserve">20 апреля </t>
  </si>
  <si>
    <t>14-15 сентября</t>
  </si>
  <si>
    <t>16-17 марта</t>
  </si>
  <si>
    <t xml:space="preserve">Областные соревнования  "Рыцарский турнир".Шпага.  Юноши , девушки до 18 лет .Юниоры, юниорки до 21 года . </t>
  </si>
  <si>
    <t xml:space="preserve">Чемпионат Ленинградской области.  Шпага. Мужчины, женщины </t>
  </si>
  <si>
    <t>Областные отборочные спортивные соревнования индивидуальная программа -многоборье; юниорки 2003-2005 г.р.; девушки 2006-2007 г.р.</t>
  </si>
  <si>
    <t>04-06 января</t>
  </si>
  <si>
    <t>г.Сосновый Бор</t>
  </si>
  <si>
    <t>Кубок Ленинградской области: женщины индивидуальная программа- многоборье; многоборье - групповые упражнения</t>
  </si>
  <si>
    <t xml:space="preserve"> Региональные спортивные мероприятия по спортивным дисциплинам и видам спорта, не включенным в программу Игр Олимпиады или Олимпийских зимних игр    </t>
  </si>
  <si>
    <t>Чемпионат Ленинградской области 
классы свободнолетающих моделей</t>
  </si>
  <si>
    <t xml:space="preserve">Приозерский р-н </t>
  </si>
  <si>
    <t>Айкидо</t>
  </si>
  <si>
    <t>19 мая</t>
  </si>
  <si>
    <t>12 октября</t>
  </si>
  <si>
    <t>8 сентября</t>
  </si>
  <si>
    <t>07-09 июня</t>
  </si>
  <si>
    <t>03 марта</t>
  </si>
  <si>
    <t>20 октября</t>
  </si>
  <si>
    <t>Чемпионат Ленинградской области по мини-гольфу</t>
  </si>
  <si>
    <t>Чемпионат Ленинградской области 
«лыжник 1 собака», «нарта 2 собаки», «нарта-спринт 4 собаки», «нарта-спринт 6-8 собак»</t>
  </si>
  <si>
    <t>Чемпионат Ленинградской области
 по ездовому спорту</t>
  </si>
  <si>
    <t>Кинологический спорт</t>
  </si>
  <si>
    <t>Всеволожский район,
п. Мурино</t>
  </si>
  <si>
    <t>9 марта</t>
  </si>
  <si>
    <t>Гатчинский район</t>
  </si>
  <si>
    <t>Чемпионат Ленинградской области
(мужчины, женщины)</t>
  </si>
  <si>
    <t xml:space="preserve">Чемпионат Ленинградской области </t>
  </si>
  <si>
    <t xml:space="preserve">22-23 февраля </t>
  </si>
  <si>
    <t>Парашютный</t>
  </si>
  <si>
    <t>Чемпионат Ленинградской области мужчины,женщины
акробатика групповая</t>
  </si>
  <si>
    <t>Чемпионат Ленинградской области 
фрифлайинг</t>
  </si>
  <si>
    <t>Чемпионат Ленинградской области
жим</t>
  </si>
  <si>
    <t>Кубок Ленинградской области
троеборье</t>
  </si>
  <si>
    <t>Чемпионат Ленинградской области
троеборье</t>
  </si>
  <si>
    <t>Чемпионат Ленинградской области подводная охота</t>
  </si>
  <si>
    <t>20-21;
27-28
апреля</t>
  </si>
  <si>
    <t>п. Мичуринское
Приозерский район
(на местности по назначению)</t>
  </si>
  <si>
    <t xml:space="preserve">Чемпионат Ленинградской области 
</t>
  </si>
  <si>
    <t>28-29 сентября</t>
  </si>
  <si>
    <t>Областные спортивные соревнования
 (10-17 лет)</t>
  </si>
  <si>
    <t xml:space="preserve">Чемпионат Ленинградской области мужчины,женщины </t>
  </si>
  <si>
    <t>12 мая</t>
  </si>
  <si>
    <t>пос. Осьмино
Лужский район</t>
  </si>
  <si>
    <t>18-20 октября</t>
  </si>
  <si>
    <t>15 сентября</t>
  </si>
  <si>
    <t>Выборгский р-он</t>
  </si>
  <si>
    <t>30-31 марта</t>
  </si>
  <si>
    <t>Кубок Ленинградской области
 (мужчины, женщины)</t>
  </si>
  <si>
    <t>Чемпионат Ленинградской области  (2 круг сезона 2018-2019 г.г., плей-офф)</t>
  </si>
  <si>
    <t xml:space="preserve">Чемпионат Ленинградской области  среди мужчин, женщин </t>
  </si>
  <si>
    <t>3-6 января</t>
  </si>
  <si>
    <t xml:space="preserve">Чемпионат Ленинградской области. Быстрые шахматы </t>
  </si>
  <si>
    <t>г. Волхов</t>
  </si>
  <si>
    <t>29-30 марта</t>
  </si>
  <si>
    <t>Областные спортивные соревнования "Ладожское лето 2019. Мемориал Я.Д. Зиндера"</t>
  </si>
  <si>
    <t>25-30 июня</t>
  </si>
  <si>
    <t>Чемпионат Ленинградской области. Шахматы. Мужчины, женщины.</t>
  </si>
  <si>
    <t>19-24 августа</t>
  </si>
  <si>
    <t xml:space="preserve">Областные спортивные соревнования "Кубок Губернатора Ленинградской области"-Этап Кубка России </t>
  </si>
  <si>
    <t>21-29 октября</t>
  </si>
  <si>
    <t>Чемпионат Ленинградской области.
русские шашки</t>
  </si>
  <si>
    <t>16-17 февраля</t>
  </si>
  <si>
    <t>Чемпионат Ленинградской области
 (женщины)</t>
  </si>
  <si>
    <t xml:space="preserve"> Региональные спортивные мероприятия среди инвалидов и лиц с ограниченными возможностями здоровья</t>
  </si>
  <si>
    <t xml:space="preserve"> Спорт глухих</t>
  </si>
  <si>
    <t xml:space="preserve">Чемпионат Ленинградской области
 </t>
  </si>
  <si>
    <t>Боулинг</t>
  </si>
  <si>
    <t>16 февраля</t>
  </si>
  <si>
    <t>Мини-футбол</t>
  </si>
  <si>
    <t xml:space="preserve">18 мая </t>
  </si>
  <si>
    <t>Пляжный волейбол</t>
  </si>
  <si>
    <t xml:space="preserve"> Спорт слепых</t>
  </si>
  <si>
    <t>Туристическое многоборье</t>
  </si>
  <si>
    <t xml:space="preserve"> Футбол лиц с заболеванием ЦП</t>
  </si>
  <si>
    <t>Кубок Губернатора по футболу лиц с заболеванием ЦП
 (мужчины)</t>
  </si>
  <si>
    <t>Всего региональных мероприятий</t>
  </si>
  <si>
    <t>Итого по учреждению международных</t>
  </si>
  <si>
    <t>Итого по учреждению всероссийских</t>
  </si>
  <si>
    <t>Итого по учреждению межрегиональных</t>
  </si>
  <si>
    <t>Итого по учреждению региональных</t>
  </si>
  <si>
    <t>21-29 января</t>
  </si>
  <si>
    <t>г. Апатиты</t>
  </si>
  <si>
    <t>ТМ по подготовке к первенству России</t>
  </si>
  <si>
    <t>03-23 января</t>
  </si>
  <si>
    <t>01-21 февраля</t>
  </si>
  <si>
    <t>02-22 марта</t>
  </si>
  <si>
    <t>ТМ по СФП</t>
  </si>
  <si>
    <t>ТМ по подготовке к этапам Кубка России и Спартакиаде учащихся России</t>
  </si>
  <si>
    <t>03-10 января</t>
  </si>
  <si>
    <t>14-18 января</t>
  </si>
  <si>
    <t>ТМ по подготовке к Спартакиаде учащися России</t>
  </si>
  <si>
    <t>06-27 февраля</t>
  </si>
  <si>
    <t>02-23 марта</t>
  </si>
  <si>
    <t>ТМ по подготовке к 1-му этапу Спартакиады учащихся России</t>
  </si>
  <si>
    <t>02-14 января</t>
  </si>
  <si>
    <t>ТМ по подготовке ко 2-му этапу Спартакиады учащихся России</t>
  </si>
  <si>
    <t>ТМ по подготовке к финалу Спартакиады учащихся России</t>
  </si>
  <si>
    <t>01-23 марта</t>
  </si>
  <si>
    <t>18-28 февраля</t>
  </si>
  <si>
    <t>ИТОГО по зимним олимпийским видам спорта:</t>
  </si>
  <si>
    <t>ИТОГО по летним олимпийским видам спорита:</t>
  </si>
  <si>
    <t>ИТОГО  по олимпийским видам спорта:</t>
  </si>
  <si>
    <t>СК "Выборг"</t>
  </si>
  <si>
    <t>Всего по виду спорта</t>
  </si>
  <si>
    <t>Понедельник, среда, пятница</t>
  </si>
  <si>
    <t xml:space="preserve">01-08 января </t>
  </si>
  <si>
    <t>Первенство России (юноши, девушки 15-16 лет)</t>
  </si>
  <si>
    <t>Первенство России среди юношей до 18 лет (финал)</t>
  </si>
  <si>
    <t>Кубок России (мужчины, женщины)</t>
  </si>
  <si>
    <t>04-10 февраля</t>
  </si>
  <si>
    <t>06-10 февраля</t>
  </si>
  <si>
    <t>г. Вятские Поляны, Кировская область</t>
  </si>
  <si>
    <t xml:space="preserve">Чемпионат Ленинградской области
ловля на мормышку со льда </t>
  </si>
  <si>
    <t>Рыболовный спорт</t>
  </si>
  <si>
    <t>06-07 января</t>
  </si>
  <si>
    <t>Приозерский р-н
оз.Комсомольское</t>
  </si>
  <si>
    <t>ГАУ ЛО "ЦСП "Ижора"</t>
  </si>
  <si>
    <t>Приобретпение наградной продукции</t>
  </si>
  <si>
    <t>13 июля</t>
  </si>
  <si>
    <t>Областные спортивные соревнования параплан -полет на точность.(мужчины,женщины)</t>
  </si>
  <si>
    <t xml:space="preserve">ТМ по подготовке к первенству России </t>
  </si>
  <si>
    <t>Велосипедный 
спорт</t>
  </si>
  <si>
    <t>Всероссийские соревнования  (юноши и девушки) до 18 лет</t>
  </si>
  <si>
    <t>03-07 января</t>
  </si>
  <si>
    <t>г.Кириши</t>
  </si>
  <si>
    <t>план</t>
  </si>
  <si>
    <t>факт</t>
  </si>
  <si>
    <t>01-09 марта</t>
  </si>
  <si>
    <t>26-29 января</t>
  </si>
  <si>
    <t xml:space="preserve">25-30 января </t>
  </si>
  <si>
    <t>ТМ к предсезонной подготовке (юноши, девушки)</t>
  </si>
  <si>
    <t>ТМ к предсезонной подготовке (юниоры)</t>
  </si>
  <si>
    <t>02-14 марта</t>
  </si>
  <si>
    <t xml:space="preserve">ТМ по подготовке к Спартакиаде учащихся России (шоссе, трек) и первенствам России (юниоры , юноши) </t>
  </si>
  <si>
    <t>14-28 января</t>
  </si>
  <si>
    <t>04-14 февраля</t>
  </si>
  <si>
    <t>ТМ по подготовке к первенству России (ката-группа)</t>
  </si>
  <si>
    <t>10-20 марта</t>
  </si>
  <si>
    <t>ТМ (УМО), плавание</t>
  </si>
  <si>
    <t>05-07 марта</t>
  </si>
  <si>
    <t>11</t>
  </si>
  <si>
    <t>СК "Токсово", 
п. Токсово</t>
  </si>
  <si>
    <t>11-14 марта</t>
  </si>
  <si>
    <t>г. Братислава, Словакия</t>
  </si>
  <si>
    <t>18-23 марта</t>
  </si>
  <si>
    <t>Всероссийская  Спартакиада детей-инвалидов по зрению  "Спортивная смена"</t>
  </si>
  <si>
    <t>Кировская область</t>
  </si>
  <si>
    <t>18-24 марта</t>
  </si>
  <si>
    <t>Всероссийские соревнования «Меткие биты», юноши, девушки 11-14 и 15-18 лет</t>
  </si>
  <si>
    <t>22-31 марта</t>
  </si>
  <si>
    <t>07-11 февраля</t>
  </si>
  <si>
    <t>Всероссийские соревнования (спринт) среди юниоров и юниорок (20-21 год)</t>
  </si>
  <si>
    <t xml:space="preserve">Чемпионат России и Кубок России (4 этап) </t>
  </si>
  <si>
    <t>Всероссийские соревнования среди юниоров и юниорок (20-21 год)</t>
  </si>
  <si>
    <t>06-15 февраля</t>
  </si>
  <si>
    <t>Первенство России среди юношей (18-19 лет)</t>
  </si>
  <si>
    <t>09-15 марта</t>
  </si>
  <si>
    <t>п. Токсово, Ленинградская обл.</t>
  </si>
  <si>
    <t>17-24 марта</t>
  </si>
  <si>
    <t>г. Мурманск</t>
  </si>
  <si>
    <t>Чемпионат России (спринт, персьют)</t>
  </si>
  <si>
    <t>Первенство России среди юниоров и юниорок (20-21 год)</t>
  </si>
  <si>
    <t>11-19 марта</t>
  </si>
  <si>
    <t>20-27 марта</t>
  </si>
  <si>
    <t>г. Ханты-Мансийск</t>
  </si>
  <si>
    <t>03-11 февраля</t>
  </si>
  <si>
    <t>16-24 февраля</t>
  </si>
  <si>
    <t>18-25 февраля</t>
  </si>
  <si>
    <t>03-08 марта</t>
  </si>
  <si>
    <t>Финал Кубка России (сноуборд-кросс)</t>
  </si>
  <si>
    <t>13-16 марта</t>
  </si>
  <si>
    <t>Чемпионат России (сноуборд-кросс)</t>
  </si>
  <si>
    <t>10-13 марта</t>
  </si>
  <si>
    <t>21-23 января</t>
  </si>
  <si>
    <t>д. Васильево, Ленинградская область</t>
  </si>
  <si>
    <t>19-25 марта</t>
  </si>
  <si>
    <t>Всероссийские соревнования  - отбор на финал Спариакиаду учащихся России</t>
  </si>
  <si>
    <t>11-15 февраля</t>
  </si>
  <si>
    <t>20-26 марта</t>
  </si>
  <si>
    <t xml:space="preserve">28-31 марта </t>
  </si>
  <si>
    <t>г. Сигулда, Латвия</t>
  </si>
  <si>
    <t>Всероссийские соревнования памяти ЗТР Рамильцевой В.Г. И Червякова Ю.Н.</t>
  </si>
  <si>
    <t>20-25 марта</t>
  </si>
  <si>
    <t>08-16 января</t>
  </si>
  <si>
    <t>Первенство России среди юношей и девушек 15-16 лет</t>
  </si>
  <si>
    <t>13-22 марта</t>
  </si>
  <si>
    <t>03-09 февраля</t>
  </si>
  <si>
    <t xml:space="preserve">Чемпионат и первенство СЗФО среди юниорок 17-18 лет, девушек 15-16 лет, девочек 13-14 лет - отбор на финал Спартакиады учащихся </t>
  </si>
  <si>
    <t>г. Петрозаводск
Р. Карелия</t>
  </si>
  <si>
    <t xml:space="preserve"> 11-17 марта</t>
  </si>
  <si>
    <t>08-20 февраля</t>
  </si>
  <si>
    <t>08-22 февраля</t>
  </si>
  <si>
    <t>г. Тольятти</t>
  </si>
  <si>
    <t>Детско-юношеский турнир "Раевский" - отбор на финал Спартакиады (1 тур)</t>
  </si>
  <si>
    <t>ст. Натухаевская, Краснодарский край</t>
  </si>
  <si>
    <t>07-12 февраля</t>
  </si>
  <si>
    <t>г. Фоллоника, Италия</t>
  </si>
  <si>
    <t>г. София, Болгария</t>
  </si>
  <si>
    <t>г. Новороссийск</t>
  </si>
  <si>
    <t>Первенство СЗФО среди юниоров и юниорок до 23 лет</t>
  </si>
  <si>
    <t xml:space="preserve">Первенство СЗФО среди юношей и девушек до 15 лет </t>
  </si>
  <si>
    <t>21-25 февраля</t>
  </si>
  <si>
    <t>Всероссийские соревнования и Кубок России (1 этап)</t>
  </si>
  <si>
    <t>г. Адлер</t>
  </si>
  <si>
    <t>Первенство России среди юношей и девушек до 18 лет в помещении</t>
  </si>
  <si>
    <t>03-08 февраля</t>
  </si>
  <si>
    <t>12-16 февраля</t>
  </si>
  <si>
    <t>Международные соревнования (юниоры, юниорки до 19 лет; юноши, девушки до 16 лет)</t>
  </si>
  <si>
    <t>12-18 февраля</t>
  </si>
  <si>
    <t>18-21 февраля</t>
  </si>
  <si>
    <t>21-24 февраля</t>
  </si>
  <si>
    <t>п. Сиверский,
Ленинградская обл.</t>
  </si>
  <si>
    <t>15-19 января</t>
  </si>
  <si>
    <t>08-16 марта</t>
  </si>
  <si>
    <t xml:space="preserve">24-30 марта </t>
  </si>
  <si>
    <t>06-15 марта</t>
  </si>
  <si>
    <t>9</t>
  </si>
  <si>
    <t>Чемпионат России (женщины)</t>
  </si>
  <si>
    <t>13-17 марта</t>
  </si>
  <si>
    <t>г. Улан-Уде</t>
  </si>
  <si>
    <t>г. Мытищи, 
Московская обл.</t>
  </si>
  <si>
    <t>Чемпионат СЗФО (мужчины)</t>
  </si>
  <si>
    <t>15-18 марта</t>
  </si>
  <si>
    <t>22-24 марта</t>
  </si>
  <si>
    <t>Первенство России среди юношей (до 18 лет)</t>
  </si>
  <si>
    <t>г. Владимир</t>
  </si>
  <si>
    <t>Первенство СЗФО (юноши до 18 лет)</t>
  </si>
  <si>
    <t>03-11 марта</t>
  </si>
  <si>
    <t>06-12 февраля</t>
  </si>
  <si>
    <t>09-13 февраля</t>
  </si>
  <si>
    <t>г. Любляна, Словения</t>
  </si>
  <si>
    <t>03-10 февраля</t>
  </si>
  <si>
    <t>16-25 марта</t>
  </si>
  <si>
    <t>г. Хайденхайм, Германия</t>
  </si>
  <si>
    <t>г. Будапешт, Венгрия</t>
  </si>
  <si>
    <t>19-23 февраля</t>
  </si>
  <si>
    <t>Первенство России среди юношей и девушек (14-16, 17-18 лет)</t>
  </si>
  <si>
    <t>05-09 февраля</t>
  </si>
  <si>
    <t>23-25 февраля</t>
  </si>
  <si>
    <t>Первенство России (троеборье классическое)</t>
  </si>
  <si>
    <t>Чемпионат России (троеборье классическое)</t>
  </si>
  <si>
    <t>13-19 февраля</t>
  </si>
  <si>
    <t>г. Кстово, 
Нижегородская  обл.</t>
  </si>
  <si>
    <t>06-11 февраля</t>
  </si>
  <si>
    <t>01-04 марта</t>
  </si>
  <si>
    <t>18-26 февраля</t>
  </si>
  <si>
    <t>Чемпионат России. Лыжные дисциплины</t>
  </si>
  <si>
    <t>Зональные соревнования (СЗФО, ЦФО) - отбор на финал Спартакиады учащихся России</t>
  </si>
  <si>
    <t>24-27 января</t>
  </si>
  <si>
    <t>Первенство России среди юниоров и юниорок (16-17 лет)</t>
  </si>
  <si>
    <t>07-17 марта</t>
  </si>
  <si>
    <t>21-27 февраля</t>
  </si>
  <si>
    <t>27 января - 
06 февраля</t>
  </si>
  <si>
    <t>Вторник</t>
  </si>
  <si>
    <t>Воскресенье</t>
  </si>
  <si>
    <t>Кол-во</t>
  </si>
  <si>
    <t>г. Старый Оскол</t>
  </si>
  <si>
    <t>Первенство России среди девушек до 18 лет</t>
  </si>
  <si>
    <t>ОТЧЕТ ПО ИСПОЛНЕНИЮ ПЛАНА  РАБОТЫ ПО ОБЕСПЕЧЕНИЮ УЧАСТИЯ СПОРТИВНЫХ СБОРНЫХ КОМАНД ЛЕНИНГРАСКОЙ ОБЛАСТИ 
В ОФИЦИАЛЬНЫХ СПОРТИВНЫХ МЕРОПРИЯТИЯХ</t>
  </si>
  <si>
    <t>ОТЧЁТ ПО ИСПОЛНЕНИЮ ПЛАНА  ПО ОРГАНИЗАЦИИ МЕРОПРИЯТИЙ ПО ПОДГОТОВКЕ СПОРТИВНЫХ СБОРНЫХ КОМАНД</t>
  </si>
  <si>
    <t>ТМ по подготовке к чемпионату России по футболу</t>
  </si>
  <si>
    <t>13</t>
  </si>
  <si>
    <t>ТМ по подготовке к чемпионату и первенству России, отборочным соревнованиям к чемпионату и первенству мира</t>
  </si>
  <si>
    <t>ТМ в составе сборной команды России</t>
  </si>
  <si>
    <t>01-21 июня</t>
  </si>
  <si>
    <t>ТМ по ОФП</t>
  </si>
  <si>
    <t>ТМ по подготовке к  всероссийским соревнованиям</t>
  </si>
  <si>
    <t>01-23 апреля</t>
  </si>
  <si>
    <t>ТМ по ОФП и теоретической подготовке</t>
  </si>
  <si>
    <t>20-30 мая</t>
  </si>
  <si>
    <t>ТМ в составе сборногй команды России (юноши до 18 лет)</t>
  </si>
  <si>
    <t>Велосипедный спорт</t>
  </si>
  <si>
    <t>г. Ларнака, о. Кипр</t>
  </si>
  <si>
    <t xml:space="preserve">ТМ по подготовке к всероссийским соревнованиям в групповой гонке, юноши 15-16 лет (шоссе) </t>
  </si>
  <si>
    <t>06-09 апреля</t>
  </si>
  <si>
    <t xml:space="preserve">ТМ по подготовке к всероссийским соревнованиям в многодневной гонке (шоссе), юноши 15-16 лет (шоссе) </t>
  </si>
  <si>
    <t>10-14 апреля</t>
  </si>
  <si>
    <t>ТМ по подготовке к первенству России в групповой горной гонке (шоссе), юниоры 17-18 лет</t>
  </si>
  <si>
    <t>07-13 апреля</t>
  </si>
  <si>
    <t>г. Судак, Р.Крым</t>
  </si>
  <si>
    <t>ТМ по подготовке к вскроссийским соревнованиям в многодневной гонке (шоссе), юниоры 17-18 лет</t>
  </si>
  <si>
    <t>14-16 апреля</t>
  </si>
  <si>
    <t>г. Уфа</t>
  </si>
  <si>
    <t>ТМ по подготовке к первенству России (индивидуальная гонка, групповая гонка), юниоры 17-18 лет</t>
  </si>
  <si>
    <t>21-25 июня</t>
  </si>
  <si>
    <t>г. Белгород</t>
  </si>
  <si>
    <t xml:space="preserve">ТМ по подготовке к первенству России (индивидуальная гонка, групповая гонка), юноши 15-16 лет </t>
  </si>
  <si>
    <t>01-03 апреля</t>
  </si>
  <si>
    <t>г. Чехов, 
Московская область</t>
  </si>
  <si>
    <t>ТМ по подготовке к Спартакиаде учащихся России (конкур)</t>
  </si>
  <si>
    <t>02-09 апреля</t>
  </si>
  <si>
    <t>Всеволожский район,
 КСК "Дерби"</t>
  </si>
  <si>
    <t>ТМ по подготовке к Спартакиаде учащихся России (выездка)</t>
  </si>
  <si>
    <t>18-25 апреля</t>
  </si>
  <si>
    <t>Всеволожский район, 
КСК "Дерби"</t>
  </si>
  <si>
    <t>ТМ по подготовке к первенству России среди юношей и девушек (до 18 лет)</t>
  </si>
  <si>
    <t>01-14 апреля</t>
  </si>
  <si>
    <t>г. Хебей, Китай</t>
  </si>
  <si>
    <t>05-27 июня</t>
  </si>
  <si>
    <t>г.Кучугуры, 
Краснодарский край</t>
  </si>
  <si>
    <t>ТМ  по подготовке к финалу Спартакиады учащихся России</t>
  </si>
  <si>
    <t>08-17 апреля</t>
  </si>
  <si>
    <t>г Выборг</t>
  </si>
  <si>
    <t>ТМ по подготовке  к первенству России среди юниоров до 23 лет</t>
  </si>
  <si>
    <t>08-12 мая</t>
  </si>
  <si>
    <t>п. Поляны 
Выборгский район</t>
  </si>
  <si>
    <t>ТМ по подготовке к всероссийским соревнованиям среди девушек (15-16 лет)</t>
  </si>
  <si>
    <t>15-25 апреля</t>
  </si>
  <si>
    <t>19</t>
  </si>
  <si>
    <t>ТМ по подготовке к первенству России среди девушек (15-16 лет)</t>
  </si>
  <si>
    <t xml:space="preserve">ТМ по подготовке к первенству России  </t>
  </si>
  <si>
    <t>ТМ по подготовке к международным  соревнованиям  и этапу Кубка мира по шашкам-64 (в составе сборной команды России)</t>
  </si>
  <si>
    <t>21-31 мая</t>
  </si>
  <si>
    <t>г. Паттайя, Таиланд</t>
  </si>
  <si>
    <t>ТМ по подготовке к чемпионату России по лёгкой атлетике</t>
  </si>
  <si>
    <t>13-26 июня</t>
  </si>
  <si>
    <t xml:space="preserve"> г. Тосно</t>
  </si>
  <si>
    <t>п. Кучугуры</t>
  </si>
  <si>
    <t>Всероссийские соревнования "Памяти Р. Звонкова"</t>
  </si>
  <si>
    <t>г. Сыктывкар, Р. Коми</t>
  </si>
  <si>
    <t>Сочи, Красная Поляна</t>
  </si>
  <si>
    <t>Всероссийские соревнования "Олимпийские надежды"</t>
  </si>
  <si>
    <t>03-06 апреля</t>
  </si>
  <si>
    <t>Первенство России среди юношей до 17 лет (финал)</t>
  </si>
  <si>
    <t>18-30 апреля</t>
  </si>
  <si>
    <t>г. Магнитогорск</t>
  </si>
  <si>
    <t>03-07 апреля</t>
  </si>
  <si>
    <t>г. Чески Крумлов,Чехия</t>
  </si>
  <si>
    <t>04-10 июня</t>
  </si>
  <si>
    <t>г. Паневезус, Литва</t>
  </si>
  <si>
    <t>Первенство России среди юношей и девушек до 17 лет</t>
  </si>
  <si>
    <t>14-20 апреля</t>
  </si>
  <si>
    <t>Первенство СЗФО (девушки) - II этап Спартакиады учащихся России</t>
  </si>
  <si>
    <t>г. Вологда</t>
  </si>
  <si>
    <t>14</t>
  </si>
  <si>
    <t>Первенство СЗФО (юноши) - II этап Спартакиады учащихся России</t>
  </si>
  <si>
    <t xml:space="preserve">г. Великий  Новгород </t>
  </si>
  <si>
    <t>Первенство России среди  юниорок 17-18 лет</t>
  </si>
  <si>
    <t>19-26 мая</t>
  </si>
  <si>
    <t>Первенство России среди юниоров  17-18 лет</t>
  </si>
  <si>
    <t>04-12 мая</t>
  </si>
  <si>
    <t>г. Оренбург</t>
  </si>
  <si>
    <t>Первенство России среди юношей и девушек 13-14 лет</t>
  </si>
  <si>
    <t>20-28 июня</t>
  </si>
  <si>
    <t>г. Раменское</t>
  </si>
  <si>
    <t xml:space="preserve">Первенство СЗФО среди юношей (13-14 лет) </t>
  </si>
  <si>
    <t>15-20 апреля</t>
  </si>
  <si>
    <t>Всероссийские соревнования в групповой гонке, юниоры 17-18 лет</t>
  </si>
  <si>
    <t>г. Судак, Крым</t>
  </si>
  <si>
    <t>Всероссийские соревнования в групповой гонке, юноши 15-16 лет</t>
  </si>
  <si>
    <t>09-10 апреля</t>
  </si>
  <si>
    <t>Первенство России в групповой горной гонке, юниоры 17-18 лет</t>
  </si>
  <si>
    <t>Всероссийские соревнования в многодневной гонке, юниоры 17-18 лет</t>
  </si>
  <si>
    <t>16-23 апреля</t>
  </si>
  <si>
    <t>Всероссийские соревнования - отбор на финал Спартакиады учащихся России (трек)</t>
  </si>
  <si>
    <t>19-23 мая</t>
  </si>
  <si>
    <t xml:space="preserve">Всероссийские соревнования (индивидуальная гонка на время, групповая гонка), юноши 15-16 лет </t>
  </si>
  <si>
    <t>02-04 мая</t>
  </si>
  <si>
    <t>г. Орел</t>
  </si>
  <si>
    <t>Всероссийские соревнования (групповая гонка, групповая гонка до 100 км, до 120 км), юноши 15-16 лет</t>
  </si>
  <si>
    <t>04-09 мая</t>
  </si>
  <si>
    <t>Всероссийские соревнования (многодневная гонка), юниоры 17-18 лет</t>
  </si>
  <si>
    <t>14-19 июня</t>
  </si>
  <si>
    <t xml:space="preserve">Всероссийские соревнования (многодневная гонка), юноши 15-16 лет </t>
  </si>
  <si>
    <t>23-30 июня</t>
  </si>
  <si>
    <t>Первенство России (индивидуальная гонка, групповая гонка), юниоры 17-18 лет</t>
  </si>
  <si>
    <t>25-28 июня</t>
  </si>
  <si>
    <t xml:space="preserve">Чемпионат России (индивидуальная гонка), мужчины </t>
  </si>
  <si>
    <t xml:space="preserve">Чемпионат России (групповая гонка), мужчины </t>
  </si>
  <si>
    <t>Первенство СЗФО - II этап Спартакиады учащихся России (шоссе)</t>
  </si>
  <si>
    <t>09-15 мая</t>
  </si>
  <si>
    <t>г. Великие Луки 
Псковская обл.</t>
  </si>
  <si>
    <t>Всероссийские соревнования среди девушек  до 15 лет (финал)</t>
  </si>
  <si>
    <t>г. Астрахань</t>
  </si>
  <si>
    <t>Всероссийские соревнования среди девушек до 16 лет (финал)</t>
  </si>
  <si>
    <t>08-21 мая</t>
  </si>
  <si>
    <t>г. Ростов-на-Дону</t>
  </si>
  <si>
    <t>Финал Спартакиады учащихся России (девушки)</t>
  </si>
  <si>
    <t>05-16 июня</t>
  </si>
  <si>
    <t>г. Звенигород,
Московская обл.</t>
  </si>
  <si>
    <t>Детско-юношеский турнир "Дон" - отбор на финал Спартакиады (2 тур)</t>
  </si>
  <si>
    <t>21-26 апреля</t>
  </si>
  <si>
    <t>Ростовская область</t>
  </si>
  <si>
    <t>Детско-юношеский турнир "Форест-Хиллс" - отбор на финал Спартакиады (3 тур)</t>
  </si>
  <si>
    <t>02-07 июня</t>
  </si>
  <si>
    <t>д. Матвейково, 
Московская область</t>
  </si>
  <si>
    <t>Всероссийские соревнования среди мужчин и женщин</t>
  </si>
  <si>
    <t>д. Савино, 
Р. Татарстан</t>
  </si>
  <si>
    <t>г. Берлин, Германия</t>
  </si>
  <si>
    <t>16-20 мая</t>
  </si>
  <si>
    <t>22-29 мая</t>
  </si>
  <si>
    <t>Португалия</t>
  </si>
  <si>
    <t xml:space="preserve">Первенство России среди юношей и девушек до 15 лет </t>
  </si>
  <si>
    <t>Всероссийские соревнования на призы РОФСО "Юность России"</t>
  </si>
  <si>
    <t>Первенство СЗФО - II этап Спартакиады учащихся России (юноши, девушки)</t>
  </si>
  <si>
    <t>25-29 апреля</t>
  </si>
  <si>
    <t>г. Череповец, Вологодская обл.</t>
  </si>
  <si>
    <t>Чемпионат СЗФО среди мужчин и женщин</t>
  </si>
  <si>
    <t>24-25 мая</t>
  </si>
  <si>
    <t>г. Тосно, 
Ленинградская обл.</t>
  </si>
  <si>
    <t>Лично-командное первенство России по выездке - юниоры, юниорки (16-21 год), юноши, девушки (14-18 лет),  мальчики, девочки (12-14 лет)</t>
  </si>
  <si>
    <t>07-13 мая</t>
  </si>
  <si>
    <t>п. Некрасовский Московская обл.</t>
  </si>
  <si>
    <t>Личное первенство России по конкуру - юниоры, юниорки (16-21 год), юноши, девушки (14-18 лет),  мальчики, девочки (12-14 лет)</t>
  </si>
  <si>
    <t>15-20 мая</t>
  </si>
  <si>
    <t>д. Сажино 
Тверская область</t>
  </si>
  <si>
    <t>Чемпионат России, первенство России (12-21 год) - конкур, командные соревнования</t>
  </si>
  <si>
    <t xml:space="preserve">05-10 июня </t>
  </si>
  <si>
    <t>Кубок России по троеборью</t>
  </si>
  <si>
    <t>17-23 июня</t>
  </si>
  <si>
    <t>г. Химки 
Московская обл.</t>
  </si>
  <si>
    <t>27-30 мая</t>
  </si>
  <si>
    <t>Первенство России среди юниоров до 23 лет</t>
  </si>
  <si>
    <t>12-17 июня</t>
  </si>
  <si>
    <t>г. Калуга</t>
  </si>
  <si>
    <t>Первенство России среди юниоров до 20 лет</t>
  </si>
  <si>
    <t>19-24 июня</t>
  </si>
  <si>
    <t>Первенство России среди юношей и девушек до 18 лет</t>
  </si>
  <si>
    <t>г. Челябинск</t>
  </si>
  <si>
    <t>06-10 июня</t>
  </si>
  <si>
    <t>Первенство СЗФО ( юниоры, юниорки до 20 лет)</t>
  </si>
  <si>
    <t>Зональные соревнования (ЦФО и СЗФО) - II этап Спартакиады учащихся России</t>
  </si>
  <si>
    <t>г. Годонин, Чехия</t>
  </si>
  <si>
    <t>06-11 мая</t>
  </si>
  <si>
    <t>г. Оточец, Словения</t>
  </si>
  <si>
    <t>11-18 мая</t>
  </si>
  <si>
    <t>г. Загреб, Хорватия</t>
  </si>
  <si>
    <t>Командный Чемпионат ФНТР, 4 этап, Премьер лига, женщины</t>
  </si>
  <si>
    <t>04-07 апреля</t>
  </si>
  <si>
    <t>г. Славянск-на-Кубани</t>
  </si>
  <si>
    <t>Первенство России (лично-командное), юноши и девушки до 16 лет</t>
  </si>
  <si>
    <t>18-26 апреля</t>
  </si>
  <si>
    <t>г. Салават
Р. Башкортостан</t>
  </si>
  <si>
    <t>Командный Чемпионат ФНТР, 4 этап, Высшая лига "А", мужчины</t>
  </si>
  <si>
    <t>16-19 мая</t>
  </si>
  <si>
    <t>Первенство России (юноши, девушки до 13 лет)</t>
  </si>
  <si>
    <t>20-26 мая</t>
  </si>
  <si>
    <t>21-27 мая</t>
  </si>
  <si>
    <t>Первенство СЗФО (юноши и девушки до 13 лет)</t>
  </si>
  <si>
    <t>04-08 апреля</t>
  </si>
  <si>
    <t>Всероссийские соревнования "Весенние паруса Таганрога"</t>
  </si>
  <si>
    <t>Всероссийские соревнования Кубок Ассоциации класса "Оптимист"</t>
  </si>
  <si>
    <t>25-29 марта</t>
  </si>
  <si>
    <t>Первентво России (лазание на скорость, боулдеринг) - отбор на финал Спартакиады учащихся</t>
  </si>
  <si>
    <t>02-07 мая</t>
  </si>
  <si>
    <t>Всероссийские  соревнования (лазание на трудность) - отбор на финал Спартакиады учащихся</t>
  </si>
  <si>
    <t>07-10 мая</t>
  </si>
  <si>
    <t>Кубок России (лазание на трудность)</t>
  </si>
  <si>
    <t>21-23 мая</t>
  </si>
  <si>
    <t>Чемпионат России (боулдеринг, лазание на скорость)</t>
  </si>
  <si>
    <t>23-26 мая</t>
  </si>
  <si>
    <t>Первенство России среди юношей до 16 лет</t>
  </si>
  <si>
    <t>11-15 апреля</t>
  </si>
  <si>
    <t>г. Наро-Фоминск, Московская обл.</t>
  </si>
  <si>
    <t>Первенство России среди девушек до 16 лет</t>
  </si>
  <si>
    <t>Первенство СЗФО среди юниоров (до 21 года)</t>
  </si>
  <si>
    <t xml:space="preserve">Первенство СЗФО - II этап Спартакиады учащихся России </t>
  </si>
  <si>
    <t>10-13 мая</t>
  </si>
  <si>
    <t>Первенство России среди юношей (до 16 лет)</t>
  </si>
  <si>
    <t>22-26 мая</t>
  </si>
  <si>
    <t>Первенство СЗФО среди юношей (до 16 лет)</t>
  </si>
  <si>
    <t>26-27 апреля</t>
  </si>
  <si>
    <t>Всероссийские соревнования на ипризы ОЧ С. Хоркиной</t>
  </si>
  <si>
    <t>21-28 апреля</t>
  </si>
  <si>
    <t>Первенство СЗФО среди юниорок (13-15 лет)</t>
  </si>
  <si>
    <t>01-05 апреля</t>
  </si>
  <si>
    <t>Первенство России (открытое помещение), всероссийские соревнования - отбор на финал Спартакиады учащихся</t>
  </si>
  <si>
    <t>23-29 апреля</t>
  </si>
  <si>
    <t>г. Алушта</t>
  </si>
  <si>
    <t>Чемпионат России (дуатлон)</t>
  </si>
  <si>
    <t>Чемпионат и первенство России</t>
  </si>
  <si>
    <t>20-23 июня</t>
  </si>
  <si>
    <t>г. Альметьевск, 
Р. Татарстан</t>
  </si>
  <si>
    <t xml:space="preserve">Всероссийские соревнования (спринт) среди юношей и девушек (13-17 лет) </t>
  </si>
  <si>
    <t>19-25 июня</t>
  </si>
  <si>
    <t>Тхэквондо 
(ВТФ)</t>
  </si>
  <si>
    <t>Первенство России среди юниоров и юниорок 15-17 лет</t>
  </si>
  <si>
    <t>г. Хабаровск</t>
  </si>
  <si>
    <t>Кубок России среди мужчин и женщин</t>
  </si>
  <si>
    <t>14-17 мая</t>
  </si>
  <si>
    <t>Первенство России среди юниоров и юниорок (15-23 года)</t>
  </si>
  <si>
    <t>14-18 апреля</t>
  </si>
  <si>
    <t>23-29 июня</t>
  </si>
  <si>
    <t>г. Новосибирск</t>
  </si>
  <si>
    <t>24-30 апреля</t>
  </si>
  <si>
    <t xml:space="preserve">Международные соревнования среди юниоров </t>
  </si>
  <si>
    <t>26-29 апреля</t>
  </si>
  <si>
    <t>г. Гливице, Польша</t>
  </si>
  <si>
    <t>Первенство Европы среди юниоров и юниорок до 24 лет</t>
  </si>
  <si>
    <t>г. Пловдив, Болгария</t>
  </si>
  <si>
    <t>Чемпионат России   среди мужчин и женщин</t>
  </si>
  <si>
    <t>18-22 апреля</t>
  </si>
  <si>
    <t>Первенство России среди юниорок и юниоров (до 24 лет)</t>
  </si>
  <si>
    <t>11-15 мая</t>
  </si>
  <si>
    <t>г. Химки, 
Московская обл.</t>
  </si>
  <si>
    <t>Всероссийские соревнования (девушки 15-16 лет) - отбор на финал Спартакиады учащихся России</t>
  </si>
  <si>
    <t>г. Крымск</t>
  </si>
  <si>
    <t>Первенство России среди девушек 15-16 лет</t>
  </si>
  <si>
    <t>Зональные соревнования (ЦФО и СЗФО) среди девушек 12 лет</t>
  </si>
  <si>
    <t>Зональные соревнования (ЦФО и СЗФО) среди девушек 13-14 лет</t>
  </si>
  <si>
    <t xml:space="preserve">25-30 мая </t>
  </si>
  <si>
    <t xml:space="preserve">Чемпионат России (индивидуальная программа) </t>
  </si>
  <si>
    <t>25-29 июня</t>
  </si>
  <si>
    <t>05-10 июня</t>
  </si>
  <si>
    <t>Этап Кубка России (1-й этап)</t>
  </si>
  <si>
    <t>05-09 апреля</t>
  </si>
  <si>
    <t>г. Нарткала</t>
  </si>
  <si>
    <t>Этап Кубка России (2-й этап)</t>
  </si>
  <si>
    <t>09-13 апреля</t>
  </si>
  <si>
    <t>Акробатический 
рок-н-ролл</t>
  </si>
  <si>
    <t>Всероссийские соревнования - отбор на финал летней Спартакиады учащихся России</t>
  </si>
  <si>
    <t>09-13 мая</t>
  </si>
  <si>
    <t>Зональные соревнования (мужчины, женщины)</t>
  </si>
  <si>
    <t>10-15 апреля</t>
  </si>
  <si>
    <t>Первенство России среди юношей и девушек (12-15 лет), юниорок и юниоров (16-17 лет)</t>
  </si>
  <si>
    <t>19-22 апреля</t>
  </si>
  <si>
    <t>Кикбоксинг</t>
  </si>
  <si>
    <t>08-13 апреля</t>
  </si>
  <si>
    <t>г. Иркутск</t>
  </si>
  <si>
    <t xml:space="preserve">Чемпионат Европы по апное </t>
  </si>
  <si>
    <t>г. Стамбул, Турция</t>
  </si>
  <si>
    <t>Чемпионат России по апноэ</t>
  </si>
  <si>
    <t>Чемпионат России по подводной охоте</t>
  </si>
  <si>
    <t>г. Ялта</t>
  </si>
  <si>
    <t>02-06 мая</t>
  </si>
  <si>
    <t>Первенство России среди юношей и девушек (13-14 лет)</t>
  </si>
  <si>
    <t xml:space="preserve">Первенство СЗФО среди юношей и девушек </t>
  </si>
  <si>
    <t>02-08 апреля</t>
  </si>
  <si>
    <t xml:space="preserve">Кубок России </t>
  </si>
  <si>
    <t>г. Барнаул</t>
  </si>
  <si>
    <t>03-09 апреля</t>
  </si>
  <si>
    <t>г.Екатеинбург</t>
  </si>
  <si>
    <t>Этап Кубка мира - отбор на чемпионат мира</t>
  </si>
  <si>
    <t>г. Хельсинки, 
Финляндия</t>
  </si>
  <si>
    <t>Первенство Европы среди юношей и девушек</t>
  </si>
  <si>
    <t>г. Гродно, Белоруссия</t>
  </si>
  <si>
    <t>Кубок России (кросс-многодневный)</t>
  </si>
  <si>
    <t>05-08 апреля</t>
  </si>
  <si>
    <t>г.Севастополь</t>
  </si>
  <si>
    <t>Кубок России (кросс-классика, лонг)</t>
  </si>
  <si>
    <t>08-12 апреля</t>
  </si>
  <si>
    <t>Первенство России. Спринт</t>
  </si>
  <si>
    <t>03-06 мая</t>
  </si>
  <si>
    <t>г. Великий Новгород</t>
  </si>
  <si>
    <t>Первенство России. Многодневный кросс</t>
  </si>
  <si>
    <t>г. Луга</t>
  </si>
  <si>
    <t>Чемпионат России. Многодневный кросс</t>
  </si>
  <si>
    <t xml:space="preserve">Первенство России среди юношей и девушек </t>
  </si>
  <si>
    <t>Чемпионат и первенство мира</t>
  </si>
  <si>
    <t>г. Инцель, Германия</t>
  </si>
  <si>
    <t>Чемпионат и первенство Европы (ушу таолу, традиционному ушу)</t>
  </si>
  <si>
    <t>Чемпионат и первенство России по традиционному ушу</t>
  </si>
  <si>
    <t xml:space="preserve">Чемпионат Европы среди женщин </t>
  </si>
  <si>
    <t>10-23 апреля</t>
  </si>
  <si>
    <t>Первенство России  (быстрые, классические, блиц)  среди юношей и девушек (до 19, 17, 15, 13 лет) и всероссийские соревнования</t>
  </si>
  <si>
    <t>п. Лоо 
Краснодарский Край</t>
  </si>
  <si>
    <t>Всероссийские соревнования среди мальчиков и девочек (до 9 лет)</t>
  </si>
  <si>
    <t>23-31 мая</t>
  </si>
  <si>
    <t>г. Кострома</t>
  </si>
  <si>
    <t>Всероссийские соревнования "Высшая лига"</t>
  </si>
  <si>
    <t xml:space="preserve">Этап Кубка мира  по шашкам-64 </t>
  </si>
  <si>
    <t>г. Анталья, Турция</t>
  </si>
  <si>
    <t>Международные соревнования по шашкам-100</t>
  </si>
  <si>
    <t>05-08 июня</t>
  </si>
  <si>
    <t>Чемпионат СЗФО России по русским шашкам</t>
  </si>
  <si>
    <t>08-13 мая</t>
  </si>
  <si>
    <t>г. Тихвин 
Ленинградская обл.</t>
  </si>
  <si>
    <t>Чемпионат России по русским шашкам</t>
  </si>
  <si>
    <t>04-18 апреля</t>
  </si>
  <si>
    <t xml:space="preserve">Чемпионат России по голболу (жен)  </t>
  </si>
  <si>
    <t>09-16 апреля</t>
  </si>
  <si>
    <t>Чемпионат России по 100-клеточным шашкам, Командный чемпионат России по шашкам-64</t>
  </si>
  <si>
    <t>12-24 июня</t>
  </si>
  <si>
    <t xml:space="preserve">Чемпионат России  по легкой атлетике  </t>
  </si>
  <si>
    <t>07-12 июля</t>
  </si>
  <si>
    <t xml:space="preserve">Первенство Европы по настольному теннису </t>
  </si>
  <si>
    <t>07-10 апреля</t>
  </si>
  <si>
    <t>г. Албена, Болгария</t>
  </si>
  <si>
    <t xml:space="preserve">Чемпионат Европы по настольному теннису </t>
  </si>
  <si>
    <t>10-18 апреля</t>
  </si>
  <si>
    <t xml:space="preserve">Чемпионат России по гольфу </t>
  </si>
  <si>
    <t>ст. Старочеркасская, Ростовская обл.</t>
  </si>
  <si>
    <t>Чемпионат  России по плаванию (50 м)</t>
  </si>
  <si>
    <t>08-14 апреля</t>
  </si>
  <si>
    <t>12-18 мая</t>
  </si>
  <si>
    <t xml:space="preserve">Чемпионат и первенство России по настольному теннису  </t>
  </si>
  <si>
    <t>г. Саранск, 
Р. Мордовия</t>
  </si>
  <si>
    <t>Чемпионат и первенство России по легкой атлетике</t>
  </si>
  <si>
    <t xml:space="preserve">Чемпионат России по шахматам </t>
  </si>
  <si>
    <t xml:space="preserve">Чемпионат России по футболу. </t>
  </si>
  <si>
    <t>06-15 мая</t>
  </si>
  <si>
    <t>Международный фестиваль красоты и спорта "Спорткраса-2019"</t>
  </si>
  <si>
    <t>02-07 апреля</t>
  </si>
  <si>
    <t>Зимний фестиваль Всероссийского физкультурно-спортивного комплекса «Готов к труду и обороне» (ГТО) среди семейных команд</t>
  </si>
  <si>
    <t>Спартакиада молодежи России допризывного возраста – финальные соревнования, юноши 14-17 лет</t>
  </si>
  <si>
    <t>Всероссийская Спартакиада Специальной Олимпиады по футболу, мини-футболу, юнифайд-футболу, пауэрлифтингу</t>
  </si>
  <si>
    <t xml:space="preserve"> Всероссийские соревнования среди команд общеобразовательных организаций по баскетболу "КЭС-баскет" (девушки) суперфинал</t>
  </si>
  <si>
    <t>04-15 апреля</t>
  </si>
  <si>
    <t>Всероссийские соревнования среди девушек  до 14 лет (финал)</t>
  </si>
  <si>
    <t>06-19 апреля</t>
  </si>
  <si>
    <t>Всероссийские соревнования  среди студентов</t>
  </si>
  <si>
    <t>Всероссийские соревнования юных хоккеистов «Золотая шайба» имени А.В.Тарасова – финальные соревнования среди юношей 2006-2007, 2008-2009, 2004-2005 г.р.</t>
  </si>
  <si>
    <t>16-24 марта
03-15 апреля
12-22 апреля</t>
  </si>
  <si>
    <t>Пермский край
г. Сочи
г. Смоленск</t>
  </si>
  <si>
    <t>Всероссийский фестиваль по хоккею среди любительских команд – финальные соревнования, мужчины, женщины 18 лет и старше, мужчины 40 лет и старше "Ночная хоккейная лига"</t>
  </si>
  <si>
    <t>03-10 мая</t>
  </si>
  <si>
    <t>Открытые Всероссийские соревнования «Белая ладья» среди команд общеобразовательных организаций – финальные соревнования, юноши, девушки 14 лет и младше</t>
  </si>
  <si>
    <t>01-11 июня</t>
  </si>
  <si>
    <t>Всероссийские соревнования «Смена»,  девочки 10 лет и младше</t>
  </si>
  <si>
    <t>07-15 июня</t>
  </si>
  <si>
    <t>ТРЕНИРОВОЧНЫЕ МЕРОПРИЯТИЯ 
(СБОРЫ)</t>
  </si>
  <si>
    <t>02-26 июня</t>
  </si>
  <si>
    <t>п. Новомихайловский, Туапсинский р-н</t>
  </si>
  <si>
    <t>03-17 июля</t>
  </si>
  <si>
    <t xml:space="preserve">ТМ по подготовке к всероссийским соревнованиям </t>
  </si>
  <si>
    <t>СК "Токсово", 
ШВСМ по ЗВС, 
 п. Токсово</t>
  </si>
  <si>
    <t>ТМ по подготовке к  2-му этапу Кубка России</t>
  </si>
  <si>
    <t>05-25 сентября</t>
  </si>
  <si>
    <t>28 сентября - 18 октября</t>
  </si>
  <si>
    <t>СК "Юкки", д. Юкки</t>
  </si>
  <si>
    <t>ТМ по подготовке к Кубку России</t>
  </si>
  <si>
    <t>04-25 сентября</t>
  </si>
  <si>
    <t>28 сентября - 19 октября</t>
  </si>
  <si>
    <t>04-06 июня</t>
  </si>
  <si>
    <t>12-31 августа</t>
  </si>
  <si>
    <t>ТМ по подготовке к 1-му этапу Кубка России</t>
  </si>
  <si>
    <t>02-21 сентября</t>
  </si>
  <si>
    <t>ТМ по подготовке ко 2-му этапу Кубка России</t>
  </si>
  <si>
    <t>23 сентября - 12 октября</t>
  </si>
  <si>
    <t>ТМ по подготовке к чемпионату России и всероссийским соревнованиям</t>
  </si>
  <si>
    <t>03-27 августа</t>
  </si>
  <si>
    <t>24</t>
  </si>
  <si>
    <t>п. Лермонтово, Краснодарский край</t>
  </si>
  <si>
    <t>ТМ в составе сборной команды России (юниоры до 19 лет)</t>
  </si>
  <si>
    <t>16-28 сентября</t>
  </si>
  <si>
    <t>ТМ в составе сборной команды России по подготовке к первенству Европы</t>
  </si>
  <si>
    <t>18-31 июля</t>
  </si>
  <si>
    <t>г. Чехов, 
Московская обл.</t>
  </si>
  <si>
    <t>21 февраля - 14 марта</t>
  </si>
  <si>
    <t>ТМ по подготовке к финалу  летней Спартакиады учащихся России (шоссе)</t>
  </si>
  <si>
    <t>ТМ по подготовке к первенству России  (шоссе, многодневная гонка) среди юниоров 17-18 лет</t>
  </si>
  <si>
    <t>г. Минск, Белоруссия</t>
  </si>
  <si>
    <t>г. Витебск, Белоруссия</t>
  </si>
  <si>
    <t>ТМ по подготовке к первенству России (трек) среди юношей 15-16 лет</t>
  </si>
  <si>
    <t>ТМ по подготовкек первенству России (парная гонка, командная гонка), юноши 15-16 лет</t>
  </si>
  <si>
    <t>06-09 сентября</t>
  </si>
  <si>
    <t>ТМ по подготовке к чемпионату России и чемпионату мира (шоссе, индивидуальная, групповая гонка)</t>
  </si>
  <si>
    <t>04-23 сентября</t>
  </si>
  <si>
    <t>15</t>
  </si>
  <si>
    <t>г. Верона, Италия</t>
  </si>
  <si>
    <t>ТМ по подготовке к Спартакиаде учащихся России и первенству России среди юношей и девушек (до 17 лет)</t>
  </si>
  <si>
    <t>22-26 июля</t>
  </si>
  <si>
    <t>г. Окуловка, Новгородская обл.</t>
  </si>
  <si>
    <t>ТМ по подготовке к первенству России среди юниоров и юниорок (до 19 лет)</t>
  </si>
  <si>
    <t>18-21 августа</t>
  </si>
  <si>
    <t>12-20 июля</t>
  </si>
  <si>
    <t>ТМ по подготовке к первенствам СЗФО и первенствам России среди юношей и девушек (до 18 лет), юниоров и юниорок (до 21 года)</t>
  </si>
  <si>
    <t>10-20 августа</t>
  </si>
  <si>
    <t>ТМ по подготовке к  чемпионату России</t>
  </si>
  <si>
    <t>г. Грозный</t>
  </si>
  <si>
    <t>14-25 июля</t>
  </si>
  <si>
    <t>г. Витебск, 
Белоруссия</t>
  </si>
  <si>
    <t>ТМ по подготовке к всероссийским  соревнованиям</t>
  </si>
  <si>
    <t>12-27 августа</t>
  </si>
  <si>
    <t>г. Ивангород</t>
  </si>
  <si>
    <t>ТМ в рамках сотрудничества ЛО с провинцией Чхунчхон-Намдо (Р. Корея)</t>
  </si>
  <si>
    <t>18 февраля - 01 марта</t>
  </si>
  <si>
    <t>ТМ по подготовке к всероссийским соревнованиям "Кубок Дружбы" среди юношей и девушек 10-19 лет</t>
  </si>
  <si>
    <t>03-12 июля</t>
  </si>
  <si>
    <t>п. Никита, 
Ялтинский район</t>
  </si>
  <si>
    <t>г. Хасавюрт, 
Р. Дагестан</t>
  </si>
  <si>
    <t>08-18 августа</t>
  </si>
  <si>
    <t xml:space="preserve">ТМ по подготовке к  Спартакиаде учащихся России </t>
  </si>
  <si>
    <t>16-29  июля</t>
  </si>
  <si>
    <t>16-29 июля</t>
  </si>
  <si>
    <t>СК "Выборг", 
г. Выборг</t>
  </si>
  <si>
    <t>ТМ по подготовке к Всероссийским соревнованиям среди юниоров и юниорок (до 21 года)</t>
  </si>
  <si>
    <t>15-24 августа</t>
  </si>
  <si>
    <t>26 сентября-10 октября</t>
  </si>
  <si>
    <t>21-28 июля</t>
  </si>
  <si>
    <t>о. Роатан, Гондурас</t>
  </si>
  <si>
    <t xml:space="preserve">ТМ  по подготовке к чемпионату России  по плаванию </t>
  </si>
  <si>
    <t>ТМ по подготовке к первенству России по футболу</t>
  </si>
  <si>
    <t>19-28 августа</t>
  </si>
  <si>
    <t>ТРЕНИРОВОЧНЫЕ ЗАНЯТИЯ</t>
  </si>
  <si>
    <t>01 сентября - 31 декабря</t>
  </si>
  <si>
    <t>01 сентября - 29 декабря</t>
  </si>
  <si>
    <t xml:space="preserve">ТМ по подготовке к чемпионату мира по апноэ </t>
  </si>
  <si>
    <t>Чемпионат и первенство России (роллеры)</t>
  </si>
  <si>
    <t>21-29 июля</t>
  </si>
  <si>
    <t>Первенство России (юниоры, юниорки 21-22 год)</t>
  </si>
  <si>
    <t>23-30 сентября</t>
  </si>
  <si>
    <t>Чемпионат мира  (лыжероллеры)</t>
  </si>
  <si>
    <t xml:space="preserve">06-12 августа </t>
  </si>
  <si>
    <t>г. Мадона (Латвия)</t>
  </si>
  <si>
    <t>г. Сыктывкар, 
Р. Коми</t>
  </si>
  <si>
    <t>Первенство Европы (юноши, девушки до 17 лет)</t>
  </si>
  <si>
    <t>г. Варшава, Польша</t>
  </si>
  <si>
    <t>Первенство мира (юниоры, юниорки до 19 лет)</t>
  </si>
  <si>
    <t>15-21 июля</t>
  </si>
  <si>
    <t>Чемпионат России (личный)</t>
  </si>
  <si>
    <t>01-06 сентября</t>
  </si>
  <si>
    <t>26 мая-03 июня</t>
  </si>
  <si>
    <t>27 мая-01 июня</t>
  </si>
  <si>
    <t>г. Королёв, 
Московская область</t>
  </si>
  <si>
    <t>Чемпионат СЗФО  среди мужчин</t>
  </si>
  <si>
    <t>16-22 сентября</t>
  </si>
  <si>
    <t>г. Мончегорск
Мурманская обл.</t>
  </si>
  <si>
    <t>Первенство России (индивидуальная гонка, групповая гонка), юниоры 19-22 лет</t>
  </si>
  <si>
    <t>01-09 июля</t>
  </si>
  <si>
    <t>г. Самара</t>
  </si>
  <si>
    <t xml:space="preserve">Первенство России (индивидуальная гонка, групповая гонка), юноши 15-16 лет </t>
  </si>
  <si>
    <t>04-09 июля</t>
  </si>
  <si>
    <t>Финал  летней Спартакиады учащихся России (трек)</t>
  </si>
  <si>
    <t>10-15 июля</t>
  </si>
  <si>
    <t>Всероссийские соревнования (индивидуальная гонка на время, групповая гонка, критериум 20-40 км), юноши 15-16 лет</t>
  </si>
  <si>
    <t>23-27 июля</t>
  </si>
  <si>
    <t>Всероссийские соревнования (критериум), юниоры 17-18 лет</t>
  </si>
  <si>
    <t>17-22 июля</t>
  </si>
  <si>
    <t>г. Ульяновск</t>
  </si>
  <si>
    <t>Всероссийские соревнования (многодневная гонка) среди девушек 15-16 лет</t>
  </si>
  <si>
    <t>17-24 июля</t>
  </si>
  <si>
    <t>пгт. Пушкинские горы, Псковская область</t>
  </si>
  <si>
    <t>Финал  летней Спартакиады учащихся России (шоссе)</t>
  </si>
  <si>
    <t>02-09 августа</t>
  </si>
  <si>
    <t>Первенство России (многодневная гонка), юноши 15-16 лет</t>
  </si>
  <si>
    <t>16-23 августа</t>
  </si>
  <si>
    <t>Первенство России (критериум), юноши 15-16 лет</t>
  </si>
  <si>
    <t>24-25 августа</t>
  </si>
  <si>
    <t>23-28 августа</t>
  </si>
  <si>
    <t>Первенство России (трек) среди юношей 15-16 лет</t>
  </si>
  <si>
    <t>02-06 сентября</t>
  </si>
  <si>
    <t>Первенство России (парная гонка, командная гонка), юноши 15-16 лет</t>
  </si>
  <si>
    <t>10-15 сентября</t>
  </si>
  <si>
    <t>18-24 июня</t>
  </si>
  <si>
    <t>Детско-юношеский турнир "Петергоф" - отбор на финал Спартакиады (4 тур)</t>
  </si>
  <si>
    <t>08-11 июля</t>
  </si>
  <si>
    <t>г. Санкт-Петербург, 
ГК "Петергоф"</t>
  </si>
  <si>
    <t>Детско-юношеский турнир "Земляничные поляны" (5 тур)</t>
  </si>
  <si>
    <t>22-25 июля</t>
  </si>
  <si>
    <t>06-12 августа</t>
  </si>
  <si>
    <t>Первенство России</t>
  </si>
  <si>
    <t>д. Горки, 
Ленинградская область</t>
  </si>
  <si>
    <t>Всероссийские соревнования "Кубок Президента Ассоциации гольфа России"</t>
  </si>
  <si>
    <t>01-05 сентября</t>
  </si>
  <si>
    <t>10-14 сентября</t>
  </si>
  <si>
    <t>Первенство России среди юношей и девушек (до 17 лет)</t>
  </si>
  <si>
    <t>26-30 июля</t>
  </si>
  <si>
    <t>Первенство России среди юниорок и юниоров (до 19 лет)</t>
  </si>
  <si>
    <t>21-25 августа</t>
  </si>
  <si>
    <t>Европейский юношеский олимпийский фестиваль (юноши, девушки 13-18 лет)</t>
  </si>
  <si>
    <t>24-26 июля</t>
  </si>
  <si>
    <t>г. Баку, Азербайджан</t>
  </si>
  <si>
    <t>10-13 июля</t>
  </si>
  <si>
    <t>Чемпионат России среди мужчин и женщин</t>
  </si>
  <si>
    <t>05-10 сентября</t>
  </si>
  <si>
    <t>г. Назрань</t>
  </si>
  <si>
    <t xml:space="preserve">Первенство России - юниоры, юноши, юниорки, девушки (14-20 лет) </t>
  </si>
  <si>
    <t>22-26 августа</t>
  </si>
  <si>
    <t>Финал  Спартакиады учащихся России (выездка, конкур)</t>
  </si>
  <si>
    <t>г. Москва, КСК "Битца"</t>
  </si>
  <si>
    <t>Всероссийские соревнования (конкур)</t>
  </si>
  <si>
    <t>14-18 августа</t>
  </si>
  <si>
    <t>с. Ивановское, 
Московская обл.</t>
  </si>
  <si>
    <t>Всероссийские соревнования "Мемориал Знаменских"</t>
  </si>
  <si>
    <t>05-07 июля</t>
  </si>
  <si>
    <t>г. Жуковский,
Московская область</t>
  </si>
  <si>
    <t>Чемпионат России (мужчины, женщины)</t>
  </si>
  <si>
    <t>22-28 июля</t>
  </si>
  <si>
    <t>г. Чебоксары
Р. Чувашия</t>
  </si>
  <si>
    <t>Финал  Спартакиады учащихя России</t>
  </si>
  <si>
    <t>г. Чебоксары 
Р. Чувашия</t>
  </si>
  <si>
    <t>Чемпионат России (командный)</t>
  </si>
  <si>
    <t>03-07 сентября</t>
  </si>
  <si>
    <t>Первенство Европы (юниоры, юниорки до 19 лет)</t>
  </si>
  <si>
    <t>05-17 июля</t>
  </si>
  <si>
    <t>г. Острава, Чехия</t>
  </si>
  <si>
    <t>17-22 сентября</t>
  </si>
  <si>
    <t>г. Вараждин, Хорватия</t>
  </si>
  <si>
    <t>03-10 августа</t>
  </si>
  <si>
    <t>16-20 сентября</t>
  </si>
  <si>
    <t>г. Таганрог, 
Ростовская область</t>
  </si>
  <si>
    <t>05-11 августа</t>
  </si>
  <si>
    <t>г. Чебоксары, 
Р. Чувашия</t>
  </si>
  <si>
    <t>Первенство России в классах "Оптимист, "Кадет", "Зум-8", "Техно"</t>
  </si>
  <si>
    <t>03-12 сентября</t>
  </si>
  <si>
    <t>г.Тольятти, 
Самарская область</t>
  </si>
  <si>
    <t>Чемпионат Европы (боулдеринг) среди мужчин и женщин</t>
  </si>
  <si>
    <t>г. Закопане, Польша</t>
  </si>
  <si>
    <t xml:space="preserve">Первенство Европы среди юниоров, юниорок, юношей и девушек  (14-19 лет) </t>
  </si>
  <si>
    <t>17-23 сентября</t>
  </si>
  <si>
    <t>г. Бриксен, Италия</t>
  </si>
  <si>
    <t>22</t>
  </si>
  <si>
    <t>Всероссийские соревнования "Кубок Дружбы" среди юношей и девушек 10-19 лет</t>
  </si>
  <si>
    <t>13-18 июля</t>
  </si>
  <si>
    <t>Чемпионат России (мужчины)</t>
  </si>
  <si>
    <t>04-08 июля</t>
  </si>
  <si>
    <t>05-10 августа</t>
  </si>
  <si>
    <t>09-15 июля</t>
  </si>
  <si>
    <t>Первенство России (эстафета-3чел)</t>
  </si>
  <si>
    <t>п. Демино, 
Ярославская область</t>
  </si>
  <si>
    <t>06-09 августа</t>
  </si>
  <si>
    <t>г Чебоксары, 
Р. Чувашия</t>
  </si>
  <si>
    <t>Всероссийские соревнования (13-19 лет)</t>
  </si>
  <si>
    <t>09-11 августа</t>
  </si>
  <si>
    <t>г. Воткинск, 
Удмуртская Р.</t>
  </si>
  <si>
    <t>Чемпионат России (акватлон)</t>
  </si>
  <si>
    <t>20-22 мая</t>
  </si>
  <si>
    <t>Первенство России среди юниоров и юниорок (до 21 года)</t>
  </si>
  <si>
    <t>г. Набережные Челны</t>
  </si>
  <si>
    <t>24-30 июля</t>
  </si>
  <si>
    <t>г. Новочебоксарск</t>
  </si>
  <si>
    <t>09-13 августа</t>
  </si>
  <si>
    <t>Всероссийские соревнования среди  юниоров до 21 года</t>
  </si>
  <si>
    <t xml:space="preserve">Авиамодельный </t>
  </si>
  <si>
    <t>спорт</t>
  </si>
  <si>
    <t>Этап Кубка России (4-й этап)</t>
  </si>
  <si>
    <t>01-05 июля</t>
  </si>
  <si>
    <t>Чемпионат  России</t>
  </si>
  <si>
    <t>05-09 июля</t>
  </si>
  <si>
    <t>Этап Кубка России (8,9-й этапы)</t>
  </si>
  <si>
    <t>13-20 сентября</t>
  </si>
  <si>
    <t>г. Суздаль</t>
  </si>
  <si>
    <t>04-15 июля</t>
  </si>
  <si>
    <t>37</t>
  </si>
  <si>
    <t>13-20 августа</t>
  </si>
  <si>
    <t>Парашютный 
спорт</t>
  </si>
  <si>
    <t>с. Ваганово, 
Кемеровская область</t>
  </si>
  <si>
    <t xml:space="preserve">Чемпионат мира по апное </t>
  </si>
  <si>
    <t>06-14 августа</t>
  </si>
  <si>
    <t>Чемпионат Европы (спортивная радиопеленгация)</t>
  </si>
  <si>
    <t>г. Зрече, Словения</t>
  </si>
  <si>
    <t>п. Мичуринское,
Ленинградская обл.</t>
  </si>
  <si>
    <t>Чемпионат России (радиопеленгация)</t>
  </si>
  <si>
    <t>24-31 июля</t>
  </si>
  <si>
    <t>09-14 июля</t>
  </si>
  <si>
    <t>г. Усинск, Р. Коми</t>
  </si>
  <si>
    <t>Чемпионат мира</t>
  </si>
  <si>
    <t>04-19 августа</t>
  </si>
  <si>
    <t>г. Крушево, Македония</t>
  </si>
  <si>
    <t>д. Мыльники, 
Пермский край</t>
  </si>
  <si>
    <t>19-31 августа</t>
  </si>
  <si>
    <t>с. Юца, 
Ставропольский край</t>
  </si>
  <si>
    <t xml:space="preserve">Спортивная </t>
  </si>
  <si>
    <t>Первенство России  среди юношей и девущек (14-15,16-17 лет), юниорок и юниоров (18-19 лет)</t>
  </si>
  <si>
    <t>05-12 июня</t>
  </si>
  <si>
    <t>Первенство мира среди юниоров и юниорок</t>
  </si>
  <si>
    <t>05-13 июля</t>
  </si>
  <si>
    <t>г. Силькеборг, Дания</t>
  </si>
  <si>
    <t>Чемпионат мира (кроссовые дисциплины)</t>
  </si>
  <si>
    <t>11-18 августа</t>
  </si>
  <si>
    <t>г. Сарпсборг, Норвегия</t>
  </si>
  <si>
    <t>г. Алушта, Р. Крым</t>
  </si>
  <si>
    <t>п.Селенгинский, 
Бурятия</t>
  </si>
  <si>
    <t>Первенство России. Лично-командные соревнования</t>
  </si>
  <si>
    <t>01-06 августа</t>
  </si>
  <si>
    <t>Чемпионат России. Лично-командные соревнования</t>
  </si>
  <si>
    <t>03-09 сентября</t>
  </si>
  <si>
    <t>г.Онега, 
Архангельская обл.</t>
  </si>
  <si>
    <t>Спортивный 
туризм</t>
  </si>
  <si>
    <t>Первенство России (юниоры, юниорки) и всероссийские соревнования (юноши, девушки)</t>
  </si>
  <si>
    <t>г. Д. Гороженково, 
Владимирская обл.</t>
  </si>
  <si>
    <t xml:space="preserve">Чемпионат  мира </t>
  </si>
  <si>
    <t>15-23 июля</t>
  </si>
  <si>
    <t>г. Банк, Венгрия</t>
  </si>
  <si>
    <t>Чемпионат  Европы</t>
  </si>
  <si>
    <t>02-18 августа</t>
  </si>
  <si>
    <t>г. Конописк, Польша</t>
  </si>
  <si>
    <t>Судомодельный</t>
  </si>
  <si>
    <t>Чемпионат и первенство  России</t>
  </si>
  <si>
    <t>04-11 июля</t>
  </si>
  <si>
    <t>г. Сергиев Пасад</t>
  </si>
  <si>
    <t>Первенство мира - юниорки, юниоры, юноши, девушки 12-17 лет)</t>
  </si>
  <si>
    <t>с. Покровское 
Московская область</t>
  </si>
  <si>
    <t xml:space="preserve">Финальные соревнования  IX летней Спартакиады учащихся России </t>
  </si>
  <si>
    <t>п. Витязево, Краснодарский край</t>
  </si>
  <si>
    <t>Финальные соревнования  IX летней Спартакиады учащихся России (таолу)</t>
  </si>
  <si>
    <t>Чемпионат мира (молниеносеая игра,100-клеточные шашки)</t>
  </si>
  <si>
    <t>г. Рига, Латвия</t>
  </si>
  <si>
    <t>Чемпионат Европы по шашкам-64</t>
  </si>
  <si>
    <t>г. Измир, Турция</t>
  </si>
  <si>
    <t xml:space="preserve">Первенство мира по шашкам-64 среди юношей и девушек </t>
  </si>
  <si>
    <t>04-14 сентября</t>
  </si>
  <si>
    <t xml:space="preserve">Чемпионат мира (командные соревнования) по шашкам-64 </t>
  </si>
  <si>
    <t>04-08 сентября</t>
  </si>
  <si>
    <t>Этап Кубка мира по шашкам-64</t>
  </si>
  <si>
    <t>08-14 сентября</t>
  </si>
  <si>
    <t>V Всероссийский фестиваль национальных и неолимпийских видов спорта</t>
  </si>
  <si>
    <t>09-17 сентября</t>
  </si>
  <si>
    <t>58</t>
  </si>
  <si>
    <t>11-17 июля</t>
  </si>
  <si>
    <t xml:space="preserve">Командный чемпионат России по 100-клеточным шашкам </t>
  </si>
  <si>
    <t>59</t>
  </si>
  <si>
    <t>60</t>
  </si>
  <si>
    <t>Кубок России по плаванию</t>
  </si>
  <si>
    <t>Чемпионат и первенство России по пауэрлифтингу</t>
  </si>
  <si>
    <t>61</t>
  </si>
  <si>
    <t>Первенство России по футболу (юноши до 22 лет)</t>
  </si>
  <si>
    <t>Балтийские Игры</t>
  </si>
  <si>
    <t>Швеция</t>
  </si>
  <si>
    <t>г. Карлстад, Швеция</t>
  </si>
  <si>
    <t xml:space="preserve">III Всероссийская летняя Спартакиада инвалидов 2019 года </t>
  </si>
  <si>
    <t>11-22 июля</t>
  </si>
  <si>
    <t>г. Йошкар-Ола
Республика Марий Эл</t>
  </si>
  <si>
    <t>XII открытые Всероссийские юношеские Игры боевых искусств, юноши, девушки до 18 лет</t>
  </si>
  <si>
    <t>05-14 сентября</t>
  </si>
  <si>
    <t>Всероссийские спортивные соревнования школьников «Президентские состязания» – финальные соревнования, юноши, девушки 11-16 лет</t>
  </si>
  <si>
    <t>02-26 сентября</t>
  </si>
  <si>
    <t>Всероссийские спортивные игры школьников «Президентские спортивные игры» – финальные соревнования, юноши, девушки 11-16 лет</t>
  </si>
  <si>
    <t>07 сентября - 
02 октября</t>
  </si>
  <si>
    <t>г. Туапсе, Краснодарский край</t>
  </si>
  <si>
    <t>г. Анапа, 
с. Сукко, Краснодарский край</t>
  </si>
  <si>
    <t>Всероссийские соревнования по хоккею на траве «Травушкаа»,  девушки 13 лет и младше</t>
  </si>
  <si>
    <t xml:space="preserve">Кубок России (6,7 этапы) </t>
  </si>
  <si>
    <t>26</t>
  </si>
  <si>
    <t>28</t>
  </si>
  <si>
    <t>31</t>
  </si>
  <si>
    <t>28 марта - 
17 апреля</t>
  </si>
  <si>
    <t>24 июня - 
14 июля</t>
  </si>
  <si>
    <t>17 июля - 
06 августа</t>
  </si>
  <si>
    <t>28-30 июля</t>
  </si>
  <si>
    <t>26 января - 
04 февраля</t>
  </si>
  <si>
    <t>28 марта-
04 апреля</t>
  </si>
  <si>
    <t>29 января - 
03 февраля</t>
  </si>
  <si>
    <t xml:space="preserve"> 29 января - 
03 февраля</t>
  </si>
  <si>
    <t>30 января - 
04 февраля</t>
  </si>
  <si>
    <t>26 февраля - 
03 марта</t>
  </si>
  <si>
    <t>30 апреля-
06 мая</t>
  </si>
  <si>
    <t>26 февраля - 
04 марта</t>
  </si>
  <si>
    <t>25 февраля - 
10 марта</t>
  </si>
  <si>
    <t>23 апреля - 
06 мая</t>
  </si>
  <si>
    <t>28 июля - 
03 августа</t>
  </si>
  <si>
    <t>31 января - 
04 февраля</t>
  </si>
  <si>
    <t>28 марта - 
01 апреля</t>
  </si>
  <si>
    <t>24 апреля-
02 мая</t>
  </si>
  <si>
    <t>28 июля - 
05 августа</t>
  </si>
  <si>
    <t>27 января - 
02 февраля</t>
  </si>
  <si>
    <t>25 июня - 
02 июля</t>
  </si>
  <si>
    <t>31 июля - 
06 августа</t>
  </si>
  <si>
    <t>25 февраля - 
04 марта</t>
  </si>
  <si>
    <t>24 марта - 
01 апреля</t>
  </si>
  <si>
    <t>30 апреля - 
06 мая</t>
  </si>
  <si>
    <t>27 июня - 
01 июля</t>
  </si>
  <si>
    <t xml:space="preserve">29 января - 
02 февраля </t>
  </si>
  <si>
    <t>30 июня-
08 июля</t>
  </si>
  <si>
    <t>28 января - 
01 февраля</t>
  </si>
  <si>
    <t>24 января - 
02 февраля</t>
  </si>
  <si>
    <t>29 апреля - 
12 мая</t>
  </si>
  <si>
    <t>29 июня - 
09 июля</t>
  </si>
  <si>
    <t>31 июля - 
11 августа</t>
  </si>
  <si>
    <t>27 июля-
06 августа</t>
  </si>
  <si>
    <t>31 августа - 
08 сентября</t>
  </si>
  <si>
    <t>29 апреля - 
05 мая</t>
  </si>
  <si>
    <t>27 июня-
03 июля</t>
  </si>
  <si>
    <t>30 июля- 
05 августа</t>
  </si>
  <si>
    <t>25 июня - 
01 июля</t>
  </si>
  <si>
    <t>28 февраля-
04 марта</t>
  </si>
  <si>
    <t>28 марта - 
02 апреля</t>
  </si>
  <si>
    <t>28 сентября-
06 октября</t>
  </si>
  <si>
    <t>24 марта-
02 апреля</t>
  </si>
  <si>
    <t>27 апреля - 
02 мая</t>
  </si>
  <si>
    <t>14 апреля-
02 мая</t>
  </si>
  <si>
    <t>25 июня-
07 июля</t>
  </si>
  <si>
    <t>27 апреля-
01 мая</t>
  </si>
  <si>
    <t>26 августа -
04 сентября</t>
  </si>
  <si>
    <t>27 февраля-
01 марта</t>
  </si>
  <si>
    <t>27 февраля - 
05 марта</t>
  </si>
  <si>
    <t>23 апреля - 
08 мая</t>
  </si>
  <si>
    <t>24-29 июня</t>
  </si>
  <si>
    <t>01-20 июля</t>
  </si>
  <si>
    <t>22 июля - 
10 августа</t>
  </si>
  <si>
    <t>Провинция Чхунчхон-Намдо (Р. Корея)</t>
  </si>
  <si>
    <t>30 сентября-
10 октября</t>
  </si>
  <si>
    <t>02-10 сентября</t>
  </si>
  <si>
    <t>г. Сочи, 
ФГБУ "Юг Спорт"</t>
  </si>
  <si>
    <t>28 августа-
08 сентября</t>
  </si>
  <si>
    <t>ТМ по подготовке к первенству России по летнему биатлону</t>
  </si>
  <si>
    <t>30 апреля - 
04 мая</t>
  </si>
  <si>
    <t>Комплексные мероприятия</t>
  </si>
  <si>
    <t xml:space="preserve"> Всероссийские зимние сельские спортивные игры, мужчины, женщины (18 лет и старше)</t>
  </si>
  <si>
    <t>Летний фестиваль Всероссийского физкультурно-спортивного комплекса «Готов к труду и обороне» (ГТО), среди обучающихся образовательных организаций, юноши, девушки, 11-15 лет</t>
  </si>
  <si>
    <t>г. Ялта
МДЦ "Артек"</t>
  </si>
  <si>
    <t>Хоккей натраве</t>
  </si>
  <si>
    <t>28 июня - 
08 июля</t>
  </si>
  <si>
    <t>17 октября-
06 ноября</t>
  </si>
  <si>
    <t>г. Городок, Беларусь</t>
  </si>
  <si>
    <t>02-18 октября</t>
  </si>
  <si>
    <t>Рамзау, Венгрия</t>
  </si>
  <si>
    <t>ТМ по подготовке к всероссийским соревнованиям "Хибинская гонка"</t>
  </si>
  <si>
    <t>07-21 ноября</t>
  </si>
  <si>
    <t>г. Кировск, 
Мурманская обл.</t>
  </si>
  <si>
    <t>23 октября - 12 ноября</t>
  </si>
  <si>
    <t>ТМ  в составе сборной команды России</t>
  </si>
  <si>
    <t>13-19 октября</t>
  </si>
  <si>
    <t>г. Лиллехаммер, Норвегия</t>
  </si>
  <si>
    <t xml:space="preserve">ТМ по подготовке к финалу Кубка России </t>
  </si>
  <si>
    <t>23 октября - 13 ноября</t>
  </si>
  <si>
    <t>ТМ по подготовке к зимней Спартакиаде учащихся России 2020 года</t>
  </si>
  <si>
    <t>17-21 октября</t>
  </si>
  <si>
    <t>ТМ по подготовке к 3-му этапу Кубка России</t>
  </si>
  <si>
    <t>14 октября - 02 ноября</t>
  </si>
  <si>
    <t>ТМ по подготовке к 4-му этапу Кубка России</t>
  </si>
  <si>
    <t>04-23 ноября</t>
  </si>
  <si>
    <t>ТМ по СФП и хореографической подготовке</t>
  </si>
  <si>
    <t>пгт. Рыбная Слобода, 
Р. Татарстан</t>
  </si>
  <si>
    <t>(шоссе, трек)</t>
  </si>
  <si>
    <t>ТМ по подготовке к всероссийским соревнованиям (трек)</t>
  </si>
  <si>
    <t>г. Омск</t>
  </si>
  <si>
    <t>ТМ по подготовке к чемпиорнату России и Спартакиаде учащихся России 2020</t>
  </si>
  <si>
    <t>03-17 октября</t>
  </si>
  <si>
    <t>11-29 октября</t>
  </si>
  <si>
    <t>ТМ по подготовке к международным и всероссийским соревнованиям</t>
  </si>
  <si>
    <t>06-20 ноября</t>
  </si>
  <si>
    <t>г. Жендин, Китай</t>
  </si>
  <si>
    <t>г. Звенигород, 
Московская область</t>
  </si>
  <si>
    <t>ТМ сборной команды России (шпага, девушки)</t>
  </si>
  <si>
    <t>11-22 октября</t>
  </si>
  <si>
    <t>22 сентября-07 октября</t>
  </si>
  <si>
    <t>Р. Карачаево-Черкессия, п. Домбай</t>
  </si>
  <si>
    <t>ТМ по подготовке к первенству России. Лыжные гонки</t>
  </si>
  <si>
    <t>03 февраля - 14 апреля</t>
  </si>
  <si>
    <t>Лыжное дввоеборье</t>
  </si>
  <si>
    <t>№ 
п/п</t>
  </si>
  <si>
    <t>Бобслейй и скелетон</t>
  </si>
  <si>
    <t>Кол-во часов</t>
  </si>
  <si>
    <t>ИТОГО по ОЛИМПИЙСКИМ и НЕОЛИМПИЙСКИМ ВИДАМ СПОРТА</t>
  </si>
  <si>
    <t>г. Уфа, Р. Башкортостан</t>
  </si>
  <si>
    <t>Всероссийские соревнования "Хибинская гонка"</t>
  </si>
  <si>
    <t>21-24 ноября</t>
  </si>
  <si>
    <t>Лыжное</t>
  </si>
  <si>
    <t>двоеборье</t>
  </si>
  <si>
    <t xml:space="preserve">Финал Кубка России </t>
  </si>
  <si>
    <t>04-07 ноября</t>
  </si>
  <si>
    <t>Бобслей</t>
  </si>
  <si>
    <t>(скелетон)</t>
  </si>
  <si>
    <t>Этап Кубка России (3 этап) сезона 2019/2020</t>
  </si>
  <si>
    <t>29 октября-02 ноября</t>
  </si>
  <si>
    <t>Этап Кубка России (4 этап) сезона 2019/2020</t>
  </si>
  <si>
    <t>07-11 ноября</t>
  </si>
  <si>
    <t>12-16 ноября</t>
  </si>
  <si>
    <t>Этап Кубка России (5 этап) сезона 2019/2020</t>
  </si>
  <si>
    <t>Первенство России среди юношей и девушек до 13 лет</t>
  </si>
  <si>
    <t>21-26 октября</t>
  </si>
  <si>
    <t>Первенство СЗФО (юниоры до 18 лет)</t>
  </si>
  <si>
    <t>11-19 ноября</t>
  </si>
  <si>
    <t>28 июня-01 июля</t>
  </si>
  <si>
    <t>Всероссийские соревнования (трек), юноши, девушки 15-16 лет</t>
  </si>
  <si>
    <t>13-20 ноября</t>
  </si>
  <si>
    <t xml:space="preserve">Первенство СЗФО (зональные соревнования) сезона 2019-2020 среди девушек (до 15 лет-2006 г.р. и моложе) </t>
  </si>
  <si>
    <t>21-24 октября</t>
  </si>
  <si>
    <t xml:space="preserve">Первенство СЗФО (зональные соревнования) сезона 2019-2020 среди юношей (до 15 лет-2006 г.р. и моложе) </t>
  </si>
  <si>
    <t xml:space="preserve">Первенство СЗФО (зональные соревнования) сезона 2019-2020 среди девушек (до 17 лет, 2004-2005 г.р.) </t>
  </si>
  <si>
    <t>г. Брянск</t>
  </si>
  <si>
    <t>с. Кашино, 
Свердловская обл.</t>
  </si>
  <si>
    <t xml:space="preserve">  д. Румянцево Московская область</t>
  </si>
  <si>
    <t>13-18 ноября</t>
  </si>
  <si>
    <t>г. Дмитров, 
Московская область</t>
  </si>
  <si>
    <t>Первенство СЗФО среди юниоров и юниорок до 21 года</t>
  </si>
  <si>
    <t>10-15 октября</t>
  </si>
  <si>
    <t>Первенство России (вольтижировка)</t>
  </si>
  <si>
    <t xml:space="preserve">Международные соревнования                          </t>
  </si>
  <si>
    <t>15-20 октября</t>
  </si>
  <si>
    <t>г. Владыславово, Польша</t>
  </si>
  <si>
    <t>07-10 октября</t>
  </si>
  <si>
    <t>г. Бремен, Германия</t>
  </si>
  <si>
    <t>Всероссийские соревнования "Турнир сильнейших спортсменов России "ТОП-24"  (юноши и девушки до 16 лет, юниоры и юниорки до 19 лет)</t>
  </si>
  <si>
    <t>г. Чебоксары,
Р. Чувашия</t>
  </si>
  <si>
    <t>Командный Чемпионат ФНТР, 1 этап, сезона 2019/2020г.г., женщины</t>
  </si>
  <si>
    <t>23-28 октября</t>
  </si>
  <si>
    <t>Командный Чемпионат ФНТР, 1 этап, сезона 2019/2020г.г., мужчины</t>
  </si>
  <si>
    <t>10-13 октября</t>
  </si>
  <si>
    <t>п. Сиверский
Ленинградская область</t>
  </si>
  <si>
    <t>Командный Чемпионат ФНТР, 2 этап, сезона 2019/2020г.г., мужчины</t>
  </si>
  <si>
    <t>30 мая - 05 июня</t>
  </si>
  <si>
    <t xml:space="preserve">Всероссийские соревнования "Геленджикская регата" </t>
  </si>
  <si>
    <t>г. Геленджик</t>
  </si>
  <si>
    <t xml:space="preserve">Чекмпионат России и всероссийские соревнования "Черноморская регата" </t>
  </si>
  <si>
    <t>23-30 ноября</t>
  </si>
  <si>
    <t>г. Новочебоксарск,
Р. Чувашия</t>
  </si>
  <si>
    <t>Первенство России среди юниорок и девушек (11-15 лет)</t>
  </si>
  <si>
    <t>17-25 ноября</t>
  </si>
  <si>
    <t>Первенство СЗФО среди девушек (11-12 лет), юниорок (13-15 лет)</t>
  </si>
  <si>
    <t>07-11 октября</t>
  </si>
  <si>
    <t>Всероссийские соревнования "Надежды России"</t>
  </si>
  <si>
    <t>19-26 ноября</t>
  </si>
  <si>
    <t>I Всемирные пляжные Игры (акватлон)</t>
  </si>
  <si>
    <t>11-16 октября</t>
  </si>
  <si>
    <t>г. Доха, Катар</t>
  </si>
  <si>
    <t>30 июля-02 августа</t>
  </si>
  <si>
    <t>г. Чебоксары,        Чувашская Республика</t>
  </si>
  <si>
    <t>г. Шахты, 
Ростовская область</t>
  </si>
  <si>
    <t>26 мая - 03 июня</t>
  </si>
  <si>
    <t>13-20 октября</t>
  </si>
  <si>
    <t>г. Казань, Р. Татарстан</t>
  </si>
  <si>
    <t>28 мая - 03 июня</t>
  </si>
  <si>
    <t>Международные соревнования среди мужчин и женщин (шпага)</t>
  </si>
  <si>
    <t>12-14 октября</t>
  </si>
  <si>
    <t>г. Сплит, Хорватия</t>
  </si>
  <si>
    <t>Международные соревнования среди юниоров  до 24 лет</t>
  </si>
  <si>
    <t>г. Медлинг, Австрия</t>
  </si>
  <si>
    <t>Первенство России среди мальчиков и девочек до 15 лет</t>
  </si>
  <si>
    <t>07-12 октября</t>
  </si>
  <si>
    <t>Всероссийские соревнования среди юниоров до 24 лет</t>
  </si>
  <si>
    <t>Первенство России среди девушек 17-18 лет</t>
  </si>
  <si>
    <t>19-28 октября</t>
  </si>
  <si>
    <t>Первенство России (автомногоборье)- юноши и девушки 12-17 лет</t>
  </si>
  <si>
    <t>24-26 октября</t>
  </si>
  <si>
    <t>39</t>
  </si>
  <si>
    <t>Кубок России (троеборье, классическое троеборье)</t>
  </si>
  <si>
    <t>12-21 октября</t>
  </si>
  <si>
    <t>г. Муравленко
Ямало-Ненецкий АО</t>
  </si>
  <si>
    <t>Первенство СЗФО (троеборье, классическое троеборье)</t>
  </si>
  <si>
    <t>07-10 ноября</t>
  </si>
  <si>
    <t xml:space="preserve">Кубок России (многоборье МР-2) </t>
  </si>
  <si>
    <t>02-06 октября</t>
  </si>
  <si>
    <t>г. Сосногорск, Р. Коми</t>
  </si>
  <si>
    <t>25 мая - 02 июня</t>
  </si>
  <si>
    <t>Спортивная борьба 
(грэпплинг)</t>
  </si>
  <si>
    <t>пгт. Кузнечное,
Приозерский р-н ЛО</t>
  </si>
  <si>
    <t>п. Поляны, 
Выборгский район ЛО</t>
  </si>
  <si>
    <t>г.Ставрополь</t>
  </si>
  <si>
    <t>Чемпионат России. Спринт</t>
  </si>
  <si>
    <t>г.Светлогорск, Калининградская обл.</t>
  </si>
  <si>
    <t>г. Одинцово, Московская область</t>
  </si>
  <si>
    <t>Первенство мира среди юниоров и юниорок (до 21 года)</t>
  </si>
  <si>
    <t>13-27 октября</t>
  </si>
  <si>
    <t>г. Нью-Дели, Индия</t>
  </si>
  <si>
    <t xml:space="preserve">Первенство СЗФО среди юношей и девушек, мальчиков и девочек (до 19 лет, до 17 лет, до 15 лет, до 13) </t>
  </si>
  <si>
    <t>17-26 ноября</t>
  </si>
  <si>
    <t>31 мая - 09 июня</t>
  </si>
  <si>
    <t>22-26 ноября</t>
  </si>
  <si>
    <t>г. Ереван, Армения</t>
  </si>
  <si>
    <t>Чемпионат России по торболу (жен)</t>
  </si>
  <si>
    <t xml:space="preserve">Командный чемпионат России по русским шашкам </t>
  </si>
  <si>
    <t>16-26 октября</t>
  </si>
  <si>
    <t>Кубок России по настольному теннису</t>
  </si>
  <si>
    <t>Чемпионат России по плаванию (25 м)</t>
  </si>
  <si>
    <t>62</t>
  </si>
  <si>
    <t>Всероссийские соревнования по настольному теннису (1-5 классы)</t>
  </si>
  <si>
    <t>02-11 октября</t>
  </si>
  <si>
    <t>28 сентября-
15 октября</t>
  </si>
  <si>
    <t>Ломоносовский район,
Ленинградская обл.</t>
  </si>
  <si>
    <t>24 октября-
04 ноября</t>
  </si>
  <si>
    <t>21 ноября - 
01 декабря</t>
  </si>
  <si>
    <t>(вольная)</t>
  </si>
  <si>
    <t>(греко-римская)</t>
  </si>
  <si>
    <t xml:space="preserve">Спортивная борьба </t>
  </si>
  <si>
    <t>Хоккей 
на траве</t>
  </si>
  <si>
    <t>29 октября-
04 ноября</t>
  </si>
  <si>
    <t>25 октября - 
07 ноября</t>
  </si>
  <si>
    <t>Всероссийские соревнования - отбор на чемпионат Европы (радиопеленгация)</t>
  </si>
  <si>
    <t>46</t>
  </si>
  <si>
    <t>авиации</t>
  </si>
  <si>
    <t>28 октября - 
05 ноября</t>
  </si>
  <si>
    <t>п. Соколиное, 
 Крым</t>
  </si>
  <si>
    <t>55</t>
  </si>
  <si>
    <t>г. Дзержинск
Нижегородская обл.</t>
  </si>
  <si>
    <t>г. Нижний Тагил,
Свердловская обл.</t>
  </si>
  <si>
    <t>63</t>
  </si>
  <si>
    <t>31 октября-
03 ноября</t>
  </si>
  <si>
    <t xml:space="preserve"> на коньках</t>
  </si>
  <si>
    <t>22 ноября - 
02 декабря</t>
  </si>
  <si>
    <t>29 октября - 
01 ноября</t>
  </si>
  <si>
    <t>10 января - 
31 мая</t>
  </si>
  <si>
    <t>01 января - 
31 мая</t>
  </si>
  <si>
    <t>01 января - 
14 июля</t>
  </si>
  <si>
    <t>01 августа - 
31 декабря</t>
  </si>
  <si>
    <t>Первенство России (девушки, юноши 
11-18 лет)</t>
  </si>
  <si>
    <t>Первенство России (юноши, девушки 
12-13 лет)</t>
  </si>
  <si>
    <t>ИТОГО по учреждению:</t>
  </si>
  <si>
    <t>27 октября-
29 декабря</t>
  </si>
  <si>
    <t xml:space="preserve">27 августа - 
01 сентября </t>
  </si>
  <si>
    <t>Областные соревнования по лыжным гонкам «Лыжные гонки ГТО» среди  обучающихся профессиональных образовательных организаций Ленинградской области</t>
  </si>
  <si>
    <t xml:space="preserve">26 февраля </t>
  </si>
  <si>
    <t>Областные соревнования по лыжным гонкам «Лыжные гонки ГТО» среди  студентов учреждений высшего образования Ленинградской области</t>
  </si>
  <si>
    <t>Областной фестиваль среди семейных команд "ГТО в моей семье"</t>
  </si>
  <si>
    <t>16 марта</t>
  </si>
  <si>
    <t xml:space="preserve">V областной летний фестиваль Всероссийского физкультурно-спортивного комплекса "Готов к труду и обороне (ГТО) </t>
  </si>
  <si>
    <t>6-7 июня</t>
  </si>
  <si>
    <t>29 сентября</t>
  </si>
  <si>
    <t>г. Всеволожск</t>
  </si>
  <si>
    <t>Спартакиада государственных и муниципальных служащих Ленинградской области, посвященной 5-летию ВФСК ГТО</t>
  </si>
  <si>
    <t>г.Луга</t>
  </si>
  <si>
    <t>Областной фестиваль «Вперед к ГТО» среди государственных гражданских служащих Ленинградской области</t>
  </si>
  <si>
    <t xml:space="preserve">16 ноября </t>
  </si>
  <si>
    <t>29 ноября</t>
  </si>
  <si>
    <t>Областной фестиваль Всероссийского физкультурно-спортивного комплекса «Готов к труду и обороне» (ГТО) среди студентов профессиональных образовательных организаций «ПодтягивайсЯиТы»</t>
  </si>
  <si>
    <t>11 июля-
02 августа</t>
  </si>
  <si>
    <t>25 июня-
01 июля</t>
  </si>
  <si>
    <t>20 октября-
02 ноября</t>
  </si>
  <si>
    <t>29 июля-
07 августа</t>
  </si>
  <si>
    <t>21 июля-
06 августа</t>
  </si>
  <si>
    <t>15 марта - 
02 апреля</t>
  </si>
  <si>
    <t>19 марта - 
02 апреля</t>
  </si>
  <si>
    <t>29 октября-
12 ноября</t>
  </si>
  <si>
    <t>30 августа - 
10 сентября</t>
  </si>
  <si>
    <t>21 апреля-
05 мая</t>
  </si>
  <si>
    <t>27 августа-
03 сентября</t>
  </si>
  <si>
    <t>29 ноября-
12 декабря</t>
  </si>
  <si>
    <t>20 августа-
04 сентября</t>
  </si>
  <si>
    <t>27 июня-
04 июля</t>
  </si>
  <si>
    <t>23 июня-
08 июля</t>
  </si>
  <si>
    <t>30 октября-
13 ноября</t>
  </si>
  <si>
    <t>28 августа-
02 сентября</t>
  </si>
  <si>
    <t>27 июля-
02 августа</t>
  </si>
  <si>
    <t>30 июня - 
04 июля</t>
  </si>
  <si>
    <t>28 июля-
04 августа</t>
  </si>
  <si>
    <t>15 марта - 
03 апреля</t>
  </si>
  <si>
    <t>20 марта - 
07 апреля</t>
  </si>
  <si>
    <t>29 апреля - 
09 мая</t>
  </si>
  <si>
    <t>25 ноября - 
11 декабря</t>
  </si>
  <si>
    <t>29 апреля - 
18 мая</t>
  </si>
  <si>
    <t>17 января - 
09 февраля</t>
  </si>
  <si>
    <t>29 января - 
09 февраля</t>
  </si>
  <si>
    <t>16 ноября - 
07 декабря</t>
  </si>
  <si>
    <t>20 апреля - 
11 мая</t>
  </si>
  <si>
    <t>27 марта - 
17 апреля</t>
  </si>
  <si>
    <t>12 января - 
02 февраля</t>
  </si>
  <si>
    <t>31 октября-
04 ноября</t>
  </si>
  <si>
    <t>28 февраля-
03 марта</t>
  </si>
  <si>
    <t>12 августа - 
01 сентября</t>
  </si>
  <si>
    <t>Рукопашный 
бой</t>
  </si>
  <si>
    <t>аэробика</t>
  </si>
  <si>
    <t>Спорт лиц 
с заболеванием ЦП</t>
  </si>
  <si>
    <t>ОТЧЕТ ПО ПЛАНУ РАБОТЫ ПО ОРГАНИЗАЦИИ И ПРОВЕДЕНИЮ ОФИЦИАЛЬНЫХ СПОРТИВНЫХ МЕРОПРИЯТИЙ</t>
  </si>
  <si>
    <t>г.Лодейное Поле</t>
  </si>
  <si>
    <t>17 августа</t>
  </si>
  <si>
    <t xml:space="preserve">Приобретение наградной продукции </t>
  </si>
  <si>
    <t>п.Коробицыно</t>
  </si>
  <si>
    <t>г.Кингисеп</t>
  </si>
  <si>
    <t>26-27 октября</t>
  </si>
  <si>
    <t>17-18 мая</t>
  </si>
  <si>
    <t>г.Пикалево</t>
  </si>
  <si>
    <t>5-7 апреля</t>
  </si>
  <si>
    <t>г.Бокситогорск</t>
  </si>
  <si>
    <t>22-23 июня</t>
  </si>
  <si>
    <t>12 июня</t>
  </si>
  <si>
    <t>2 февраля</t>
  </si>
  <si>
    <t>5 октября</t>
  </si>
  <si>
    <t>г.Тосно</t>
  </si>
  <si>
    <t>2-3 февраля</t>
  </si>
  <si>
    <t>27-28 апреля</t>
  </si>
  <si>
    <t>5-6 октября</t>
  </si>
  <si>
    <t>14-17 февраля</t>
  </si>
  <si>
    <t>25-27 октября</t>
  </si>
  <si>
    <t>30 марта-1 апреля</t>
  </si>
  <si>
    <t>14-15 декабря</t>
  </si>
  <si>
    <t>24 февраля</t>
  </si>
  <si>
    <t>д.Васильево</t>
  </si>
  <si>
    <t>10 ноября</t>
  </si>
  <si>
    <t>15-16 сентября</t>
  </si>
  <si>
    <t>9-10 февраля</t>
  </si>
  <si>
    <t>г.Отрадное</t>
  </si>
  <si>
    <t>перетягивание каната</t>
  </si>
  <si>
    <t>3 ноября</t>
  </si>
  <si>
    <t>2-3 марта</t>
  </si>
  <si>
    <t>г.Сланцы</t>
  </si>
  <si>
    <t>Кировский р-н п.Будогощь</t>
  </si>
  <si>
    <t>пгт Кузьмоловский</t>
  </si>
  <si>
    <t>г.Кудрово</t>
  </si>
  <si>
    <t>19 октября</t>
  </si>
  <si>
    <t>30 ноября</t>
  </si>
  <si>
    <t>Международные спортивные  соревнования "Junior White Nights" (юниоры, юниорки до19 лет)</t>
  </si>
  <si>
    <t>3-7 июля</t>
  </si>
  <si>
    <t>Международные спортивные  соревнования "Russian U17 White Nights" (юноши, девушки до 17 лет)</t>
  </si>
  <si>
    <t>Международные спортивные соревнования
"White Nights" (мужчины, женщины)</t>
  </si>
  <si>
    <t>9-14 июля</t>
  </si>
  <si>
    <t>3-8 ноября</t>
  </si>
  <si>
    <t>Всего международных:</t>
  </si>
  <si>
    <t>Этап Кубка России 
(мужчины/женщины) слоуп-стайл, биг-эйр</t>
  </si>
  <si>
    <t>Всероссийские спортивные соревнования "Русская зима"  (юноши, девушки до 17, до 15 лет;  мальчики, девочки до 13 лет)</t>
  </si>
  <si>
    <t>Всероссийские спортивные соревнования  "Белые ночи" (юноши, девушки до 17, до 15 лет; мальчики, девочки до 13 лет)</t>
  </si>
  <si>
    <t>03-08 июня</t>
  </si>
  <si>
    <t>Всероссийские соревнования Детско - юношеский турнир "От десяти и старше "Земляничные поляны"" (юниоры, юниорки  (17-14 лет), мальчики, девочки (13-10 лет))</t>
  </si>
  <si>
    <t>Первенство России (юниоры, юниорки  (17-16 лет), юноши , девушки (15-14 лет), мальчики , девочки (13-10 лет))</t>
  </si>
  <si>
    <t xml:space="preserve">
ГК.Горки </t>
  </si>
  <si>
    <t>Кубок России (юниоры, юниорки  (17-16 лет), юноши, девушки (15-14 лет), мальчики , девочки (13-10 лет))</t>
  </si>
  <si>
    <t>11-14 сентября</t>
  </si>
  <si>
    <t>г.Петергоф</t>
  </si>
  <si>
    <r>
      <t xml:space="preserve">Всероссийские соревнования </t>
    </r>
    <r>
      <rPr>
        <sz val="10"/>
        <color rgb="FF000000"/>
        <rFont val="Times Roman"/>
      </rPr>
      <t>на призы РОФСО
«Юность России»</t>
    </r>
  </si>
  <si>
    <t>Всероссийские соревнования Кубок 
"Порт Приморск"</t>
  </si>
  <si>
    <t>г.Приморск</t>
  </si>
  <si>
    <t>Всероссийские соревнования "Турнир памяти ЗТР 
Токарева В.Д."</t>
  </si>
  <si>
    <t>Командный чемпионат ФНТР 201782019г.г.,
3 тур</t>
  </si>
  <si>
    <t>Командный чемпионат ФНТР,  2019/2020 г.г.,
 1 тур</t>
  </si>
  <si>
    <t>Командный чемпионат ФНТР, 2019/2020 г.г., 
2 тур</t>
  </si>
  <si>
    <t>Всероссийские соревнования по вольной борьбе
 "Мисс борьба"</t>
  </si>
  <si>
    <t>26-28 августа</t>
  </si>
  <si>
    <t>9-11 августа</t>
  </si>
  <si>
    <t>Всероссийские  соревнования «Белые ночи»                                         мужчины, женщины подводная охота</t>
  </si>
  <si>
    <t>Выборгский р
г. Приморск</t>
  </si>
  <si>
    <t>п.Лосево</t>
  </si>
  <si>
    <t>Кубок России "спортивная радиопеленгация - 3,5МГЦ",  " -144 МГц","спортивная радиопелненгация- спринг"
"спортивная радиопеленгация- радиоориентирование"</t>
  </si>
  <si>
    <t>Всероссийские  соревнования
 «Звезды Балтики»</t>
  </si>
  <si>
    <t>Смешанное боевое единоборство ММА</t>
  </si>
  <si>
    <t>Всероссийские соревнования
параплан-полет на точность</t>
  </si>
  <si>
    <t>29 апреля- 2 мая</t>
  </si>
  <si>
    <t>Чемпионат России 
(мужчины,женщины)   параплан - полет на точность</t>
  </si>
  <si>
    <t>2-8 мая</t>
  </si>
  <si>
    <t>Кубок "Белых ночей" 
параплан-парящий полет</t>
  </si>
  <si>
    <t>Всероссийские соревнования
параплан-парящий полет</t>
  </si>
  <si>
    <t>13-20 мая</t>
  </si>
  <si>
    <t>Чемпионат России 
(мужчины) Мотопараплан, паралёт1, паралёт2</t>
  </si>
  <si>
    <t>1-7 июня</t>
  </si>
  <si>
    <t xml:space="preserve">Чемпионат России  
(мужчины) Мотопараплан-слалом, паралёт1-слалом; </t>
  </si>
  <si>
    <t>7-16 июня</t>
  </si>
  <si>
    <t>Первенство России  (мальчики, девочки, юноши, девушки, юниоры, юниорки) кросс-многодневный</t>
  </si>
  <si>
    <t>Чемпионат России 
(мужчины, женщины)  кросс-многодневный</t>
  </si>
  <si>
    <t>Всероссийские спортивные соревнования "Балтийские игры" (мужчины, женщины, юноши, девушки, юниоры, юниорки, мальчики, девочки)</t>
  </si>
  <si>
    <t>Чемпионат России  (мужчины, женщины)  велокросс-спринт, велокросс-лонг, велокросс-эстафета</t>
  </si>
  <si>
    <t>Первенство России (мальчики, девочки, юноши, девушки, юниоры, юниорки)  велокросс-спринт, велокросс-лонг, велокросс-эстафета</t>
  </si>
  <si>
    <t>Всероссийский турнир "Кубок Губернатора" ( юноши и девушки 14-15 лет, 16-17 лет,  юниоры и юниорки 18-19 лет) грэпплинг, грэпплинг-ги</t>
  </si>
  <si>
    <t>30 ноября-1 декабря</t>
  </si>
  <si>
    <t>Первенство России по футболу лиц с заболеванием ЦП  (юноши до 22 лет)</t>
  </si>
  <si>
    <t>2-11 октября</t>
  </si>
  <si>
    <t>Всего всероссийских:</t>
  </si>
  <si>
    <t>Первенство Северо-Западного Федерального округа 
 (юниоры/юниорки 13-17 лет,юноши/девушки 11-12 лет)  слоуп-стайл</t>
  </si>
  <si>
    <t>Чемпионат Северо-Западного Федерального округа
по гольфу</t>
  </si>
  <si>
    <t>3-4 августа</t>
  </si>
  <si>
    <t xml:space="preserve">Первенство Северо-Западного Федерального округа
 (юноши 2002 г.р.) </t>
  </si>
  <si>
    <t xml:space="preserve">Первенство Северо-Западного Федерального округа 
 (юноши 2003 г.р.) </t>
  </si>
  <si>
    <t>Первенство Северо-Западного Федерального округа
(юноши и девушки до 18 лет)</t>
  </si>
  <si>
    <t>Чемпионат Северо-Западного Федерального округа
(мужчины, женщины)</t>
  </si>
  <si>
    <t>24-26 мая</t>
  </si>
  <si>
    <t>4-6 октября</t>
  </si>
  <si>
    <t>Первенство  Северо-Западного Федерального округа (юноши,девушки до 19 лет)</t>
  </si>
  <si>
    <t>23-28 января</t>
  </si>
  <si>
    <t xml:space="preserve">Первенство СЗФО (юноши,девушки до 16 лет -
вольная борьба </t>
  </si>
  <si>
    <t xml:space="preserve">Первенство СЗФО (юноши до 16) -
греко-римская борьба </t>
  </si>
  <si>
    <t>26-28 апреля</t>
  </si>
  <si>
    <t>Зональные соревнования    ЦФО и СФЗО,   
   девушки 12 лет</t>
  </si>
  <si>
    <t>Зональные соревнования    ЦФО и СФЗО,  
    девушки 13-14 лет</t>
  </si>
  <si>
    <t>25-30 мая</t>
  </si>
  <si>
    <t>Чемпионат СЗФО
Трофи-рейд "абсолютный", "ТР1", "ТР2", "ТР3"</t>
  </si>
  <si>
    <t>26-30 сентября</t>
  </si>
  <si>
    <t>Чемпионат Северо-Западного Федерального округа по городошному спорту</t>
  </si>
  <si>
    <t>городошный спорт</t>
  </si>
  <si>
    <t>Первенство Северо-Западного Федерального округа по городошному спорту</t>
  </si>
  <si>
    <t>д.Сярьги, Юкки</t>
  </si>
  <si>
    <t>Чемпионат СЗФО
(мужчины, женщины) грэппилинг, грэпплинг-ги</t>
  </si>
  <si>
    <t>04-06 мая</t>
  </si>
  <si>
    <t>2-4 октября</t>
  </si>
  <si>
    <t>7-9 ноября</t>
  </si>
  <si>
    <t>8-13 мая</t>
  </si>
  <si>
    <t>Всего межрегиональных:</t>
  </si>
  <si>
    <t>Чемпионат Ленинградской области по биатлону 
(летний)</t>
  </si>
  <si>
    <t>17 апреля</t>
  </si>
  <si>
    <t>Областные спортивные соревнования 
"Олимпийские надежды"  (юниоры, юниорки, юноши, девушки) Свободный ход, классика</t>
  </si>
  <si>
    <t xml:space="preserve">Областные спортивные соревнования по лыжным гонкам "Приз Губернатора Ленинградской области" I этап. </t>
  </si>
  <si>
    <t xml:space="preserve"> Чемпионат Ленинградской области </t>
  </si>
  <si>
    <t>8-9 февраля</t>
  </si>
  <si>
    <t xml:space="preserve">Областные спортивные соревнования по лыжным гонкам "Приз Губернатора Ленинградской области" III этап. </t>
  </si>
  <si>
    <t>д.Юкки</t>
  </si>
  <si>
    <t xml:space="preserve"> Чемпионат Ленинградской области.</t>
  </si>
  <si>
    <t xml:space="preserve">Областные спортивные соревнования по лыжным гонкам "Приз Губернатора Ленинградской области" IV этап. </t>
  </si>
  <si>
    <t xml:space="preserve"> Чемпионат  Ленинградской области.</t>
  </si>
  <si>
    <t xml:space="preserve">Областные спортивные соревнования по лыжным гонкам «Тихвинский марафон» </t>
  </si>
  <si>
    <t xml:space="preserve">Областные спортивные соревнования по лыжным гонкам «Киришский марафон» </t>
  </si>
  <si>
    <t>22-23 февраля</t>
  </si>
  <si>
    <t>Областные спортивные соревнования
  "Гатчинский марафон"</t>
  </si>
  <si>
    <t xml:space="preserve">Областные спортивные  соревнования по фигурному катанию на коньках  2001-2006 гг.р. -  отбор на зональные соревнования  Первенства России среди девушек и юношей (старший возраст) </t>
  </si>
  <si>
    <t>14-16 января</t>
  </si>
  <si>
    <t>Кубок Ленинградской области по фигурному катанию на коньках   - одиночное катание</t>
  </si>
  <si>
    <t xml:space="preserve">Областные спортивные соревнования по фигурному катанию на коньках  по спортивным разрядам                    </t>
  </si>
  <si>
    <t>Чемпионат Ленинградской области сезон 2018-2019, мужчины</t>
  </si>
  <si>
    <t>г.Лодейное Поле, д.Старая, г.Кингисепп, г.Волхов</t>
  </si>
  <si>
    <t>Кубок Ленинградской области
мужчины</t>
  </si>
  <si>
    <t>27 апреля- 23 мая</t>
  </si>
  <si>
    <t>п.им.Морозова, г.Колпино, г.Кириши, д.Старая</t>
  </si>
  <si>
    <t>14-15 сентяьря</t>
  </si>
  <si>
    <t xml:space="preserve">Областные соревнования по бадминтону
 "Золотая осень" </t>
  </si>
  <si>
    <t>Кубок Ленинградской области по бадминтону (мужчины, женщины)</t>
  </si>
  <si>
    <t>5 апреля- 3мая</t>
  </si>
  <si>
    <t>Чемпионат Ленинградской области
 (мужчины)</t>
  </si>
  <si>
    <t>Областные спортивные соревнования -мальчики,девочки 11 - 12 лет</t>
  </si>
  <si>
    <t>Кубок Ленинградской области 
 финал (мужчины, женщины)</t>
  </si>
  <si>
    <t>Региональный этап IX летней Спартакиады учащихся России по дзюдо</t>
  </si>
  <si>
    <t>Чемионат Ленинградской области
 (мужчины, женщины)</t>
  </si>
  <si>
    <t>Чемпионат Ленинградской области по бегу по шоссе</t>
  </si>
  <si>
    <t>17 ноября</t>
  </si>
  <si>
    <t>г.Ивангород</t>
  </si>
  <si>
    <t>1 этап IX летней Спартакиады учащихся России среди юношей, девушек до 19 лет</t>
  </si>
  <si>
    <t>12-15 сентября</t>
  </si>
  <si>
    <t xml:space="preserve"> ЧемпионатЛенинградской области по парусному
 спорту</t>
  </si>
  <si>
    <t xml:space="preserve">Областные спортивные соревнования Ленинградской области посвященные празднику «День защитника Отечества» юноши до 16 лет, до 18 лет, юниоры до 21 года  греко-римская борьба </t>
  </si>
  <si>
    <t>д.Ванакюля</t>
  </si>
  <si>
    <t>Областные спортивные соревнования 
Ленинградской области на призы газеты «Красная звезда» (юноши и девушки до 16 лет, юноши и девушки до 18 лет,  юниоры и юниорки до 21 года)  вольная борьба</t>
  </si>
  <si>
    <t>Чемпионат Ленинградской области 
по акватлону</t>
  </si>
  <si>
    <t>16 января</t>
  </si>
  <si>
    <t xml:space="preserve">Чемпионат Ленинградской области 
по дуатлону </t>
  </si>
  <si>
    <t>Чемпионат Ленинградской области 
по триатлону</t>
  </si>
  <si>
    <t>1 этап IX летней Спартакиады учащихся России по тхэквондо (ВТФ) среди юношей, девушек 15- 17 лет</t>
  </si>
  <si>
    <t xml:space="preserve">13-14 апреля </t>
  </si>
  <si>
    <t>Чемпионат Ленинградской области
(мужчин и женщин) тхэквондо ВТ</t>
  </si>
  <si>
    <t>Чемпионат Ленинградской области по тяжелой
 атлетике</t>
  </si>
  <si>
    <t>Региональный этап IX летней Спартакиады учащихся России по тяжелой атлетике</t>
  </si>
  <si>
    <t>Кубок Ленинградской области по тяжелой
 атлетике</t>
  </si>
  <si>
    <t>2-5 мая</t>
  </si>
  <si>
    <t xml:space="preserve">Кубок Ленинградской области 
(мужчины, женщины) шпага  </t>
  </si>
  <si>
    <t>2-4 ноября</t>
  </si>
  <si>
    <t xml:space="preserve"> Чемпионат Ленинградской области: индивидуальная
 программа</t>
  </si>
  <si>
    <t>Областные спортивные соревнования Ленинградской области  «Грация» пямяти Д.В.Самуры женщины; юниорки 13-15 лет; девушки 11-12 лет ; девочки 9-10 лет индивидуальная программа</t>
  </si>
  <si>
    <t>4-6 сентября</t>
  </si>
  <si>
    <t>Областные спортивные соревнования  Надежды Ленинградской области"многоборье; многоборье - групповые упражнения</t>
  </si>
  <si>
    <t>Областные спортивные соревнования 
(девочки 9-10 лет)  многоборье - групповые упражнения</t>
  </si>
  <si>
    <t>Кубок Ленинградской области Ленинградской области
(мужчины,женщины)  Ралли «1600Н», «2000Н», «абсолютный», «ралли 3-й категории»</t>
  </si>
  <si>
    <t>Областные спортивные соревнования
"Кубок Губернатора Ленингрдаской области" ралли "1400Н","1600Н", "2000Н", "абсолютный", "ралли 3-й категории" (мужчины, женщины)</t>
  </si>
  <si>
    <t>Областные спортивные соревнования Ленинградской области «Ралли «10 озер» ралли 3-й категории мужчины, женщины</t>
  </si>
  <si>
    <t>11-12 октября</t>
  </si>
  <si>
    <t>Чемпионат Ленинградской области
( М класс - микст, А класс - микст,  В класс - микст, Формейшн - микст: мужчины и женщины; Формейшн: женщины)</t>
  </si>
  <si>
    <t>Чемпионат  Ленинградской области
по айкидо</t>
  </si>
  <si>
    <t>Чемпионат Ленинградской области
-электротяга</t>
  </si>
  <si>
    <t xml:space="preserve">Кубок Ленинградской области
 </t>
  </si>
  <si>
    <t xml:space="preserve">Чемпионат Ленинградской области
 мужчины, женщины  личные соревнования </t>
  </si>
  <si>
    <t>Кубок Ленинградской области 
аджилити</t>
  </si>
  <si>
    <t>Областные спортивные соревнования и Кубок Ленинградской области (юноши, девушки 12-13, 14-15, 16-17 лет)</t>
  </si>
  <si>
    <t>23 марта</t>
  </si>
  <si>
    <t xml:space="preserve"> Кубок Ленинградской области 
</t>
  </si>
  <si>
    <t xml:space="preserve">Чемпионат Ленинградской области 
 </t>
  </si>
  <si>
    <t>Кубок Ленинградской области по кудо 
среди мужчин, женщин</t>
  </si>
  <si>
    <t>Чемпионат Ленинградской области
мужчины, женщины кросс-кантри</t>
  </si>
  <si>
    <r>
      <t xml:space="preserve"> Кубок Ленинградской области
мужчины, женщины эндуро (</t>
    </r>
    <r>
      <rPr>
        <sz val="10"/>
        <rFont val="Times Roman"/>
        <charset val="204"/>
      </rPr>
      <t>1-й этап</t>
    </r>
    <r>
      <rPr>
        <sz val="10"/>
        <rFont val="Times Roman"/>
      </rPr>
      <t>)</t>
    </r>
  </si>
  <si>
    <r>
      <t>Кубок Ленинградской области  мужчины, женщины  мотокросс-классы: 125, 250, 500, открытый  (</t>
    </r>
    <r>
      <rPr>
        <sz val="10"/>
        <rFont val="Times Roman"/>
        <charset val="204"/>
      </rPr>
      <t>1-й этап</t>
    </r>
    <r>
      <rPr>
        <sz val="10"/>
        <rFont val="Times Roman"/>
      </rPr>
      <t>)</t>
    </r>
  </si>
  <si>
    <t>Чемпионат Ленинградской области
эндуро на мотоциклах</t>
  </si>
  <si>
    <t>Юкковское СП</t>
  </si>
  <si>
    <r>
      <t xml:space="preserve"> Кубок Ленинградской области
мужчины, женщины кросс-кантри-класс открытый,
кросс-кантри-класс 450 (</t>
    </r>
    <r>
      <rPr>
        <sz val="10"/>
        <rFont val="Times Roman"/>
        <charset val="204"/>
      </rPr>
      <t>1-й этап</t>
    </r>
    <r>
      <rPr>
        <sz val="10"/>
        <rFont val="Times Roman"/>
      </rPr>
      <t>)</t>
    </r>
  </si>
  <si>
    <r>
      <t>Кубок Ленинградской области
мужчины, женщины трофи-рейд-квадроциклы (</t>
    </r>
    <r>
      <rPr>
        <sz val="10"/>
        <rFont val="Times Roman"/>
        <charset val="204"/>
      </rPr>
      <t>1-й этап</t>
    </r>
    <r>
      <rPr>
        <sz val="10"/>
        <rFont val="Times Roman"/>
      </rPr>
      <t>)</t>
    </r>
  </si>
  <si>
    <r>
      <t>Кубок Ленинградской области
мужчины, женщины кросс-кантри-класс открытый,
кросс-кантри-класс 450 (</t>
    </r>
    <r>
      <rPr>
        <sz val="10"/>
        <rFont val="Times Roman"/>
        <charset val="204"/>
      </rPr>
      <t>3-й этап</t>
    </r>
    <r>
      <rPr>
        <sz val="10"/>
        <rFont val="Times Roman"/>
      </rPr>
      <t>)</t>
    </r>
  </si>
  <si>
    <t>12-16 сентября</t>
  </si>
  <si>
    <t xml:space="preserve">Кубок Ленинградской области
 мужчины, женщины суперкросс-классы   125, 250 </t>
  </si>
  <si>
    <t xml:space="preserve">Кубок Ленинградской области
мужчины, женщины трофи-рейд-квадроциклы </t>
  </si>
  <si>
    <t>2-5 августа</t>
  </si>
  <si>
    <t>п.Романовка</t>
  </si>
  <si>
    <t xml:space="preserve">Чемпионат Ленинградской области
 трофи-рейд-квадроциклы </t>
  </si>
  <si>
    <t>6-9 сентября</t>
  </si>
  <si>
    <t>с.п.Первомайское</t>
  </si>
  <si>
    <r>
      <t>Кубок Ленинградской области
мужчины, женщины  суперкросс-классы: 125, 250 3</t>
    </r>
    <r>
      <rPr>
        <sz val="10"/>
        <rFont val="Times Roman"/>
        <charset val="204"/>
      </rPr>
      <t>-й этап)</t>
    </r>
  </si>
  <si>
    <t>п.Семиозерье</t>
  </si>
  <si>
    <t>26-28 июля</t>
  </si>
  <si>
    <t>п.Путилово</t>
  </si>
  <si>
    <t>1-2 июня</t>
  </si>
  <si>
    <t>23 ноября</t>
  </si>
  <si>
    <t xml:space="preserve">Выборгский р
г. Приморск </t>
  </si>
  <si>
    <t>Кубок Ленинградской области
радтосвязь на КВ- телефон, телеграф, смесь</t>
  </si>
  <si>
    <t>Ленинградская область по местам регистрации радиостанций</t>
  </si>
  <si>
    <t>Чемпионат Ленинградской области
радтосвязь на КВ- телефон</t>
  </si>
  <si>
    <t>9-10 марта</t>
  </si>
  <si>
    <t>Областные спортивные соревнования "Открытие спортивного сезона" (мужчины, женщины, юниоры, юниорки, юноши, девушки) спорт. радиопеленгация - 3,5МГЦ,  -144 МГц, спорт. радиопеленгация -  спринт,радиоориентирование</t>
  </si>
  <si>
    <t>Чемпионат Ленинградской области
спорт. радиопеленгация - 3,5МГЦ,  спорт. радиопеленгация -144 МГц, спорт. радиопеленгация -  спринт, радиоориентирование</t>
  </si>
  <si>
    <t>5-10 июля</t>
  </si>
  <si>
    <t>Кубок Ленинградской области
спорт. радиопеленгация - 3,5МГЦ, спорт. радиопеленгация -144 МГц, спорт. радиопеленгация -  спринт, радиоориентирование</t>
  </si>
  <si>
    <t xml:space="preserve">
26-27
октября</t>
  </si>
  <si>
    <t>Чемпионат Ленинградской области
радтосвязь на КВ- телеграф</t>
  </si>
  <si>
    <t xml:space="preserve">Чемпионат Ленинградской области по самбо 
(мужчины, женщины, мужчины) боевое самбо </t>
  </si>
  <si>
    <t>п. Тельмана</t>
  </si>
  <si>
    <t>13 января</t>
  </si>
  <si>
    <t>Чемпионат Ленинградской области
параплан - полет на точность (мужчины, женщины)</t>
  </si>
  <si>
    <t>30 апреля -08 мая</t>
  </si>
  <si>
    <t xml:space="preserve">Чемпионат Ленинградской Области  
(мужчины, женщины) - параплан - парящий полет; </t>
  </si>
  <si>
    <t>08-19 мая</t>
  </si>
  <si>
    <t xml:space="preserve">Чемпионат Ленинградской области
(мужчины) Мотопараплан, паралёт1, паралёт2; </t>
  </si>
  <si>
    <t>31 мая -7 июня</t>
  </si>
  <si>
    <t xml:space="preserve">Чемпионат Ленинградской области 
(мужчины) Мотопараплан-слалом , паралёт1-слалом; </t>
  </si>
  <si>
    <t>30 апреля -13 мая</t>
  </si>
  <si>
    <t xml:space="preserve">Кубок Ленинградской области
 Мотопараплан, паралёт1, паралёт2; </t>
  </si>
  <si>
    <t>20 сентября-20 октября</t>
  </si>
  <si>
    <t>Областные спортивные соревнования "Город воинской славы  мужчины и женщины,  (юниоры и юниорки 13-19 лет,  юноши и девушки 12-18 лет, 11-16 лет,  мальчики, девочки 8-10 лет)</t>
  </si>
  <si>
    <t xml:space="preserve">Чемпионат Ленинградской области 
грэпплинг, грэпплинг-ги     </t>
  </si>
  <si>
    <t>Чемпионат Ленинградской области
(мужчины,женщины)  лыжная гонка-маркир, лыжная гонка- классика, лыжная гонка-спринт</t>
  </si>
  <si>
    <t>Спортивное ориентирвание</t>
  </si>
  <si>
    <t>Тосненский р. п.Шапки</t>
  </si>
  <si>
    <t>Чемпионат Ленинградской области
(мужчины,женщины)  лыжная гонка-маркир, лыжная гонка- классика, лыжная гонка-многодневная</t>
  </si>
  <si>
    <t>Областные спортивные соревнования
«Сосновоборские дюны»  ( мужчины, женщины, юниоры, юниорки, юноши, девушки) спринт, классика</t>
  </si>
  <si>
    <t>Чемпионат Ленинградской области 
(мужчины,женщины )спринт, классика, кросс многодневный</t>
  </si>
  <si>
    <t>Областные спортивные соревнования  "Белые Ночи" кросс, классика (мужчины, женщины, юниоры, юниорки, юноши, девушки, мальчики, девочки)</t>
  </si>
  <si>
    <t>п.Сосоново</t>
  </si>
  <si>
    <t>Чемпионат Ленинградской области
(мужчины,женщины) кросс, эстафета</t>
  </si>
  <si>
    <t>Чемпионат Ленинградской области 
(мужчины,женщины) Велокросс-спринт, велокросс-классика</t>
  </si>
  <si>
    <t xml:space="preserve">Областные спортивные соревнования
 «Золотая осень»  (мужчины, женщины, юниоры, юниорки, юноши, девушки) классика, кросс </t>
  </si>
  <si>
    <t xml:space="preserve">Кубок  Ленинградской области          дистанция пешеходная, 
1 этап </t>
  </si>
  <si>
    <t>27 января</t>
  </si>
  <si>
    <t xml:space="preserve">п. Бугры. </t>
  </si>
  <si>
    <t>2 этап</t>
  </si>
  <si>
    <t>3 этап</t>
  </si>
  <si>
    <t>14 апреля</t>
  </si>
  <si>
    <t>4 этап</t>
  </si>
  <si>
    <t>Областные спортивные соревнования - мальчики,девочки, юноши, девушки - дистанция-пешеходная 2 этап</t>
  </si>
  <si>
    <t>Областные спортивные соревнования - мальчики,девочки, юноши, девушки - дистанция-пешеходная 3 этап</t>
  </si>
  <si>
    <t>Чемпионат Ленинградской области
 дистанция-пешеходная</t>
  </si>
  <si>
    <t>Областные спортивные соревнования Ленинградской области "Золотая осень" дистанция-пешеходная-группа (длинная)</t>
  </si>
  <si>
    <t>Чемпионат Ленинградской области 
по пляжному теннису</t>
  </si>
  <si>
    <t>31 августа-1 сентября</t>
  </si>
  <si>
    <t>Кубок Ленинградской области 
по пляжному теннису</t>
  </si>
  <si>
    <t>9-10 августа</t>
  </si>
  <si>
    <t>Кубок Ленинградской области по тхэквондо
 МФТ</t>
  </si>
  <si>
    <t>Чемпионат Ленинградской области по тхэквондо
 МФТ</t>
  </si>
  <si>
    <t>2-3 ноября</t>
  </si>
  <si>
    <t>Чемпионат Ленинградской области
 (таолу, традиционное ушу)</t>
  </si>
  <si>
    <t xml:space="preserve">г. Гатчина </t>
  </si>
  <si>
    <t xml:space="preserve">Чемпионат Ленинградской области. Блиц
" Весна на Ладоге"   </t>
  </si>
  <si>
    <t>Чемпионат Ленинградской области 
(мужчины,женщины) стоклеточные шашки, стоклеточные шашки-молниеносная игра</t>
  </si>
  <si>
    <t>Кубок Ленинградской области 
(мужчины,женщины) русские шашки, русские шашки-молниеносная игра, русские шашки-командные соревнования</t>
  </si>
  <si>
    <t>г.Светогорск</t>
  </si>
  <si>
    <t>1 -4 ноября</t>
  </si>
  <si>
    <t>п.Яппеля</t>
  </si>
  <si>
    <t>8-12 октября</t>
  </si>
  <si>
    <t xml:space="preserve">Приобретение продукции для спортивных мероприятий </t>
  </si>
  <si>
    <t>ОТЧЕТ ПО ПЛАНУ РАБОТЫ ПО ОРГАНИЗАЦИИ И ПРОВЕДЕНИЮ ОФИЦИАЛЬНЫХ ФИЗКУЛЬТУРНЫХ (ФИЗКУЛЬТУРНО-ОЗДОРОВИТЕЛЬНЫХ) МЕРОПРИЯТИЙ</t>
  </si>
  <si>
    <t>Всероссийские массовые соревнования по спортивному ориентированию «Российский Азимут»</t>
  </si>
  <si>
    <t>Всероссийский День бега
 «Кросс нации»</t>
  </si>
  <si>
    <t>г.Лодейное Полн</t>
  </si>
  <si>
    <t>операторов машинного доения</t>
  </si>
  <si>
    <t>п.Сельцо</t>
  </si>
  <si>
    <t>механизаторов</t>
  </si>
  <si>
    <t>волейбол</t>
  </si>
  <si>
    <t>настольный теннис</t>
  </si>
  <si>
    <t>12-13 апреля</t>
  </si>
  <si>
    <t>гиревой</t>
  </si>
  <si>
    <t>20 апреля</t>
  </si>
  <si>
    <t>28 апреля</t>
  </si>
  <si>
    <t>г.Волосово</t>
  </si>
  <si>
    <t>баскетбол 3*3</t>
  </si>
  <si>
    <t>8 июня</t>
  </si>
  <si>
    <t>мас-рестлинг</t>
  </si>
  <si>
    <t>силовое троеборье</t>
  </si>
  <si>
    <t>п.Пудость</t>
  </si>
  <si>
    <t>Областные соревнования «на призы Олимпийской чемпионки Л.А. Мухачевой»</t>
  </si>
  <si>
    <t>3 февраля</t>
  </si>
  <si>
    <t>XXI лыжный марафон «Токсовский марафон»</t>
  </si>
  <si>
    <t>18 февраля</t>
  </si>
  <si>
    <t>11 мая</t>
  </si>
  <si>
    <t>Областные соревнования по гольфу «30+,55+,70+» среди любителей среднего и старшего возраста</t>
  </si>
  <si>
    <t>гк.Горки</t>
  </si>
  <si>
    <t xml:space="preserve">24-25 мая </t>
  </si>
  <si>
    <t xml:space="preserve">п.Токсово </t>
  </si>
  <si>
    <t xml:space="preserve"> Традиционный л/а пробег "По аллеям истории", посвящённый празднику "День России"</t>
  </si>
  <si>
    <t>21 июня</t>
  </si>
  <si>
    <t>Фестиваль неолимпийских и национальных  видов спорта ЛО "Ладожский ориентир"</t>
  </si>
  <si>
    <t>28 июня- 13 июля</t>
  </si>
  <si>
    <t>п.Токсово, п.Мичуринское, г.Выборг, д.Колосково, г.Приозерск</t>
  </si>
  <si>
    <t>Фестиваль физической культуры и спорта, посвященный празднику "Сабантуй-2019"</t>
  </si>
  <si>
    <t>29 июня</t>
  </si>
  <si>
    <t>д.Энколово</t>
  </si>
  <si>
    <t>Областного соревнования «Турнир среди ветеранов 
по шахматам»</t>
  </si>
  <si>
    <t>18 августа</t>
  </si>
  <si>
    <t>Спартакиада  ветеранов  Ленинградской области</t>
  </si>
  <si>
    <t>11-13 сентября</t>
  </si>
  <si>
    <t>п.Петровское</t>
  </si>
  <si>
    <t>Легкоатлетический пробег
 "Охтинский полумарафон"</t>
  </si>
  <si>
    <t>22 снгтября</t>
  </si>
  <si>
    <t>п.Мистолово</t>
  </si>
  <si>
    <t>Легкоатлетический пробег
 "Осенний марафон"</t>
  </si>
  <si>
    <t>Областные соревнования "50 лет спортивного ориентирования в Ленинградской области"</t>
  </si>
  <si>
    <t>Легкоатлетический пробег
 "Гатчинский полумарафон"</t>
  </si>
  <si>
    <t>Всего региональных:</t>
  </si>
  <si>
    <t>за  2019 год</t>
  </si>
  <si>
    <t>13 марта - 
02 апреля</t>
  </si>
  <si>
    <t>03-10 декабря</t>
  </si>
  <si>
    <t>г.Златоуст, 
Челябинская обл.</t>
  </si>
  <si>
    <t>11-28 декабря</t>
  </si>
  <si>
    <t>12-30 декабря</t>
  </si>
  <si>
    <t>11-31 декабря</t>
  </si>
  <si>
    <t>02-29 декабря</t>
  </si>
  <si>
    <t>Велосипедный  
спорт</t>
  </si>
  <si>
    <t>плпн</t>
  </si>
  <si>
    <t>Всероссийские соревнования</t>
  </si>
  <si>
    <t>09-17 декабря</t>
  </si>
  <si>
    <t>Всероссийские соревнования (юноши, девушки 17-18 лет)</t>
  </si>
  <si>
    <t>04-12 декабря</t>
  </si>
  <si>
    <t>Всероссийские соревнования среди юношей (13-14, 15-16 лет)</t>
  </si>
  <si>
    <t>12-16 декабря</t>
  </si>
  <si>
    <t>Всероссийские соревнования "Кубок Губернатора Ленинградской области"</t>
  </si>
  <si>
    <t>04-06 декабря</t>
  </si>
  <si>
    <t>г. Сосновый Бор, ЛО</t>
  </si>
  <si>
    <t>Командный Чемпионат ФНТР, 2 этап, сезона 2019/2020г.г., женщины</t>
  </si>
  <si>
    <t>24-29 декабря</t>
  </si>
  <si>
    <t>Первенство России (юниоры и юниорки до 22 лет)</t>
  </si>
  <si>
    <t>09-15 декабря</t>
  </si>
  <si>
    <t>г. Лобня, 
Московская область</t>
  </si>
  <si>
    <t>04-09 декабря</t>
  </si>
  <si>
    <t>Чемпионат и первенство СЗФО  среди юниоров и юниорок (19-20 лет), юношей и девушек (17-18 лет)</t>
  </si>
  <si>
    <t>05-10 декабря</t>
  </si>
  <si>
    <t>г. Коряжма, Архангельская обл.</t>
  </si>
  <si>
    <t>Первенство России. Лыжные гонки</t>
  </si>
  <si>
    <t>10-17 декабря</t>
  </si>
  <si>
    <t>Чемпионат России, Кубок России. Лыжные гонки</t>
  </si>
  <si>
    <t>09-21 декабря</t>
  </si>
  <si>
    <t>05-09 ноября</t>
  </si>
  <si>
    <t>18-21 декабря</t>
  </si>
  <si>
    <t>26 ноября - 
02 декабря</t>
  </si>
  <si>
    <t>19-24 ноября</t>
  </si>
  <si>
    <t>Всероссийские соревнования (полуфинал,  1 тур), юноши 2005 г.р.</t>
  </si>
  <si>
    <t>29 января - 
02 февраля</t>
  </si>
  <si>
    <t>29 ноября-
01 декабря</t>
  </si>
  <si>
    <t>за 2019 год</t>
  </si>
  <si>
    <t>г. Уфа, 
Р. Башкортостан</t>
  </si>
  <si>
    <t xml:space="preserve"> Спорт сверхлёгкой </t>
  </si>
  <si>
    <t>56</t>
  </si>
  <si>
    <t>ОТЧЁТ ПО ИСПОЛНЕНИЮ ПЛАНА РАБОТЫ  ПО ОБЕСПЕЧЕНИЮ УЧАСТИЯ СБОРНЫХ КОМАНД ЛЕНИНГРАДСКОЙ ОБЛАСТИ В ОФИЦИАЛЬНЫХ ФИЗКУЛЬТУРНЫХ 
(ФИЗКУЛЬТУРНО-ОЗДОРОВИТЕЛЬНЫХ) МЕРОПРИЯТИЯХ</t>
  </si>
  <si>
    <t xml:space="preserve"> (Доп. КР 54010101 "Организация и проведение официальных физкультурных мероприятий среди населения на территории Ленинградской области")</t>
  </si>
  <si>
    <t xml:space="preserve"> (Доп. КР 54020101 "Организация и проведение официальных спортивных соревнований на территории Ленинградской области")</t>
  </si>
  <si>
    <t>ГАУ ЛО "ЦСП  "Ижора"</t>
  </si>
  <si>
    <t>ОТЧЕТ О ВЫПОЛНЕНИИ ПЛАНА ПО ОРГАНИЗАЦИИ И ПРОВЕДЕНИЮ МЕРОПРИЯТИЙ В РАМКАХ ВСЕРОССИЙСКОГО ФИЗКУЛЬТУРНО-СПОРТИВНОГО КОМПЛЕКСА 
"ГОТОВ К ТРУДУ И ОБОРОНЕ" (ГТО) (ЗА ИСКЛЮЧЕНИЕМ ТЕСТИРОВАНИЯ ВЫПОЛНЕНИЯ НОРМАТИВОВ ИСПЫТАНИЙ КОМПЛЕКСА ГТО)</t>
  </si>
  <si>
    <t>(Доп.КР 54010304 Проведение  региональных и межрегиональных этапов Всероссийских спартакиад, областных соревнований среди студентов, в том числе  массовых мероприятий, 
направленных на продвижение Всероссийского физкультурно-спортивного комплекса "Готов к труду и обороне" (ГТО)</t>
  </si>
  <si>
    <t>Областные соревнования 
«Новогодняя эстафета»</t>
  </si>
  <si>
    <t>29 декабря</t>
  </si>
  <si>
    <t>МР Приозерский</t>
  </si>
  <si>
    <t xml:space="preserve">Областные физкультурные соревнования Ленинградской области </t>
  </si>
  <si>
    <t>сноуборд</t>
  </si>
  <si>
    <t>21 декабря</t>
  </si>
  <si>
    <t>22 декабря</t>
  </si>
  <si>
    <t>Областные соревнования Ленинградской области по тяжелой атлетике "На призы Деда мороза"</t>
  </si>
  <si>
    <t>Физкультурное мероприятие «Сосновоборские дюны»</t>
  </si>
  <si>
    <t>Соревнования по скандинавской ходьбе 
«Марафон Долголетия»</t>
  </si>
  <si>
    <t>XI традиционные Всероссийские соревнования
«Кубок Губернатора Ленинградской области»</t>
  </si>
  <si>
    <t>4-6 декабря</t>
  </si>
  <si>
    <t xml:space="preserve">Чемпионат России 
</t>
  </si>
  <si>
    <t>Чемпионат  и первенство СЗФО  "спортивная радиопеленгация - 3,5МГЦ",   "спортивная  радиореленгация -144 МГц","спортивная радиопелненгация- спринг""спортивная радиопеленгация- радиоориентирование"</t>
  </si>
  <si>
    <t xml:space="preserve">Чемпионат Ленинградской области по биатлону </t>
  </si>
  <si>
    <t xml:space="preserve"> п. Лосево</t>
  </si>
  <si>
    <t>Областные  спортивные соревнования "Детский Турнир по настольному теннису" (мальчики и девочки до 11 лет )</t>
  </si>
  <si>
    <t>21-22 декабря</t>
  </si>
  <si>
    <t>Областные спортивные соревнования 
"Невские берега"</t>
  </si>
  <si>
    <t>7-8 декабря</t>
  </si>
  <si>
    <t>областные спортивные соревнования  Ленинградской области по борьбе на поясах, посвященные памяти Олимпийского чемпиона А.Рощина</t>
  </si>
  <si>
    <t>борьба на поясах</t>
  </si>
  <si>
    <t>7 декабря</t>
  </si>
  <si>
    <t>Кубок Ленинградской области
(мужчины, женщины) мини-гольф</t>
  </si>
  <si>
    <t xml:space="preserve">22 декабря </t>
  </si>
  <si>
    <t>г.Кировск</t>
  </si>
  <si>
    <t xml:space="preserve">Областные спортивные соревнования "Кубок Президента Федерации РБ ЛО" </t>
  </si>
  <si>
    <t>финал</t>
  </si>
  <si>
    <t>15 декабря</t>
  </si>
  <si>
    <t>Чемпионат Ленинградской области 
 КЛ, БЛ 18 м</t>
  </si>
  <si>
    <t xml:space="preserve"> Областные спортивные соревнования
«Кубок Надежды» (таолу, традиционное ушу)</t>
  </si>
  <si>
    <t>8 декабря</t>
  </si>
  <si>
    <t>Чемпионат Ленинградской области
 (саньда)</t>
  </si>
  <si>
    <t xml:space="preserve"> д. Ванакюля</t>
  </si>
  <si>
    <t>Областные спортивные соревнования "Рождественский турнир" 
шахматы, быстрые шахматы</t>
  </si>
  <si>
    <t>06-08 декабря</t>
  </si>
  <si>
    <t>Областные спортивные соревнования "Приз Федерации шахмат " (1 этап). Кубок А. Куриловича (мальчики, девочки до 13 лет)</t>
  </si>
  <si>
    <t xml:space="preserve">12-14 декабря </t>
  </si>
  <si>
    <t>Областные спортивные соревнования по шахматам памяти Евгения Дергачева</t>
  </si>
  <si>
    <t xml:space="preserve">27-28 декабря </t>
  </si>
  <si>
    <t>Всероссийские  спортивные мероприятия по видам спорта, включенным в программу Игр Олимпиады</t>
  </si>
  <si>
    <t>Всероссийские спортивные мероприятия по спортивным дисциплинам и видам спорта, не вошедшим в программу Олимпийских Игр</t>
  </si>
  <si>
    <t>Выборгский р-н
г. Приморск</t>
  </si>
  <si>
    <t xml:space="preserve"> Всероссийские спортивные мероприятия среди инвалидов и лиц с ограниченными возможностями здоровья</t>
  </si>
  <si>
    <t>16-21  мая</t>
  </si>
  <si>
    <t>Чемпионат СЗФО 
(мужчины,женщины)  ЛГ-маркированная трасса, ЛГ-классика, 
ЛГ-эстафета</t>
  </si>
  <si>
    <t>Первенство СЗФО
(мальчики, девочки, юноши, девушки, юниоры, юниорки) 
ЛГ-маркированная трасса, ЛГ-классика, ЛГ-эстафета</t>
  </si>
  <si>
    <t>Гатчинский район 
пос. Никольское</t>
  </si>
  <si>
    <t>Чемпионат Ленинградской области по всестилевому каратэ 
(ОК, ПК, СЗ)</t>
  </si>
  <si>
    <t>Областные спортивные соревнования - мальчики,девочки, юноши, девушки - дистанция-пешеходная, 5этап</t>
  </si>
  <si>
    <t>Областные спортивные соревнования - мальчики,девочки, юноши, девушки - дистанция-пешеходная, 4 этап</t>
  </si>
  <si>
    <t>Областные соревнования по шахматам 
"Мемориал М. И. Чигорина"</t>
  </si>
  <si>
    <t>Областной фестиваль
Всероссийского физкультурно-спортивного комплекса 
«Готов к труду и обороне» (ГТО) среди студентов профессиональных образовательных организаций «Туристический поход»</t>
  </si>
  <si>
    <t>Спартакиада Ленинградской области
 «Готов к труду и обороне»,
посвященной  5-летию ВФСК ГТО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</si>
</sst>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7" formatCode="#,##0.00_ ;\-#,##0.00\ "/>
    <numFmt numFmtId="168" formatCode="_-* #,##0_р_._-;\-* #,##0_р_._-;_-* &quot;-&quot;??_р_._-;_-@_-"/>
    <numFmt numFmtId="170" formatCode="0.000"/>
  </numFmts>
  <fonts count="4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b/>
      <i/>
      <sz val="10"/>
      <name val="Times New Roman"/>
      <family val="1"/>
      <charset val="204"/>
    </font>
    <font>
      <sz val="9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9"/>
      <name val="Times New Roman"/>
      <family val="1"/>
      <charset val="204"/>
    </font>
    <font>
      <i/>
      <sz val="10"/>
      <name val="Calibri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Roman"/>
    </font>
    <font>
      <sz val="10"/>
      <color theme="1"/>
      <name val="Times Roman"/>
    </font>
    <font>
      <sz val="10"/>
      <color rgb="FF000000"/>
      <name val="Times Roman"/>
    </font>
    <font>
      <sz val="10"/>
      <name val="Times Roman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Symbol"/>
      <family val="1"/>
      <charset val="2"/>
    </font>
    <font>
      <sz val="10"/>
      <name val="Times Roman"/>
      <charset val="204"/>
    </font>
    <font>
      <i/>
      <sz val="10"/>
      <name val="Times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Calibri"/>
      <family val="2"/>
    </font>
    <font>
      <b/>
      <sz val="9"/>
      <name val="Calibri"/>
      <family val="2"/>
      <charset val="204"/>
    </font>
    <font>
      <sz val="8"/>
      <name val="Calibri"/>
      <family val="2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name val="Times Roman"/>
    </font>
    <font>
      <b/>
      <i/>
      <sz val="10"/>
      <name val="Times Roman"/>
    </font>
    <font>
      <b/>
      <i/>
      <sz val="10"/>
      <color theme="1"/>
      <name val="Times Roman"/>
    </font>
    <font>
      <sz val="10"/>
      <color rgb="FFFF0000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color theme="1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4" fillId="0" borderId="0" applyFont="0" applyFill="0" applyBorder="0" applyAlignment="0" applyProtection="0"/>
    <xf numFmtId="0" fontId="31" fillId="0" borderId="0"/>
  </cellStyleXfs>
  <cellXfs count="602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28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6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 readingOrder="1"/>
    </xf>
    <xf numFmtId="1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 readingOrder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4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5" xfId="3" applyFont="1" applyFill="1" applyBorder="1" applyAlignment="1" applyProtection="1">
      <alignment horizontal="center" vertical="center" wrapText="1"/>
      <protection locked="0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7" xfId="9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 applyProtection="1">
      <alignment horizontal="left" vertical="center" wrapText="1"/>
      <protection locked="0"/>
    </xf>
    <xf numFmtId="0" fontId="11" fillId="2" borderId="1" xfId="9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7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11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12" fillId="2" borderId="7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wrapText="1"/>
      <protection locked="0"/>
    </xf>
    <xf numFmtId="0" fontId="27" fillId="2" borderId="0" xfId="0" applyFont="1" applyFill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1" fontId="6" fillId="2" borderId="7" xfId="0" applyNumberFormat="1" applyFont="1" applyFill="1" applyBorder="1" applyAlignment="1">
      <alignment horizontal="center"/>
    </xf>
    <xf numFmtId="1" fontId="6" fillId="2" borderId="1" xfId="0" applyNumberFormat="1" applyFont="1" applyFill="1" applyBorder="1"/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6" fillId="2" borderId="2" xfId="3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9" applyFont="1" applyFill="1" applyBorder="1" applyAlignment="1">
      <alignment horizontal="left" vertical="center" wrapText="1"/>
    </xf>
    <xf numFmtId="0" fontId="11" fillId="2" borderId="1" xfId="9" applyFont="1" applyFill="1" applyBorder="1" applyAlignment="1">
      <alignment horizontal="center" vertical="center" wrapText="1"/>
    </xf>
    <xf numFmtId="1" fontId="11" fillId="2" borderId="1" xfId="9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2" fillId="2" borderId="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vertical="top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1" fontId="6" fillId="2" borderId="7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 readingOrder="1"/>
    </xf>
    <xf numFmtId="1" fontId="6" fillId="2" borderId="7" xfId="0" applyNumberFormat="1" applyFont="1" applyFill="1" applyBorder="1" applyAlignment="1">
      <alignment horizontal="left" vertical="center" wrapText="1" readingOrder="1"/>
    </xf>
    <xf numFmtId="1" fontId="6" fillId="2" borderId="7" xfId="0" applyNumberFormat="1" applyFont="1" applyFill="1" applyBorder="1" applyAlignment="1">
      <alignment horizontal="center" vertical="center" wrapText="1" readingOrder="1"/>
    </xf>
    <xf numFmtId="1" fontId="12" fillId="2" borderId="7" xfId="0" applyNumberFormat="1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 applyProtection="1">
      <alignment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  <protection locked="0"/>
    </xf>
    <xf numFmtId="0" fontId="11" fillId="2" borderId="7" xfId="3" applyFont="1" applyFill="1" applyBorder="1" applyAlignment="1" applyProtection="1">
      <alignment horizontal="center" vertical="center" wrapText="1"/>
      <protection locked="0"/>
    </xf>
    <xf numFmtId="0" fontId="11" fillId="2" borderId="5" xfId="3" applyFont="1" applyFill="1" applyBorder="1" applyAlignment="1" applyProtection="1">
      <alignment horizontal="center" vertical="center" wrapText="1"/>
      <protection locked="0"/>
    </xf>
    <xf numFmtId="1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10" applyFont="1" applyFill="1"/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1" fillId="2" borderId="1" xfId="6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2" borderId="7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5" xfId="0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left" vertical="center" wrapText="1" readingOrder="1"/>
    </xf>
    <xf numFmtId="1" fontId="12" fillId="2" borderId="7" xfId="0" applyNumberFormat="1" applyFont="1" applyFill="1" applyBorder="1" applyAlignment="1">
      <alignment horizontal="left" vertical="center" wrapText="1" readingOrder="1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 wrapText="1" readingOrder="1"/>
    </xf>
    <xf numFmtId="0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/>
    <xf numFmtId="0" fontId="36" fillId="2" borderId="0" xfId="0" applyFont="1" applyFill="1" applyProtection="1">
      <protection locked="0"/>
    </xf>
    <xf numFmtId="1" fontId="12" fillId="2" borderId="5" xfId="0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 wrapText="1" readingOrder="1"/>
    </xf>
    <xf numFmtId="0" fontId="12" fillId="2" borderId="2" xfId="3" applyFont="1" applyFill="1" applyBorder="1" applyAlignment="1" applyProtection="1">
      <alignment horizontal="center" vertical="center" wrapText="1"/>
      <protection locked="0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5" xfId="3" applyFont="1" applyFill="1" applyBorder="1" applyAlignment="1" applyProtection="1">
      <alignment horizontal="center" vertical="center" wrapText="1"/>
      <protection locked="0"/>
    </xf>
    <xf numFmtId="0" fontId="12" fillId="2" borderId="7" xfId="3" applyFont="1" applyFill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>
      <alignment horizontal="center" vertical="center" wrapText="1"/>
    </xf>
    <xf numFmtId="0" fontId="12" fillId="2" borderId="7" xfId="9" applyFont="1" applyFill="1" applyBorder="1" applyAlignment="1">
      <alignment horizontal="center" vertical="center" wrapText="1"/>
    </xf>
    <xf numFmtId="0" fontId="12" fillId="2" borderId="7" xfId="9" applyFont="1" applyFill="1" applyBorder="1" applyAlignment="1" applyProtection="1">
      <alignment horizontal="center" vertical="center" wrapText="1"/>
      <protection locked="0"/>
    </xf>
    <xf numFmtId="1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9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3" applyFont="1" applyFill="1" applyBorder="1" applyAlignment="1" applyProtection="1">
      <alignment horizontal="center" vertical="center" wrapText="1"/>
      <protection locked="0"/>
    </xf>
    <xf numFmtId="1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3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1" fontId="12" fillId="2" borderId="7" xfId="9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49" fontId="12" fillId="2" borderId="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1" fontId="12" fillId="2" borderId="12" xfId="0" applyNumberFormat="1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/>
    <xf numFmtId="0" fontId="18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wrapText="1"/>
      <protection locked="0"/>
    </xf>
    <xf numFmtId="0" fontId="12" fillId="2" borderId="7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Fill="1"/>
    <xf numFmtId="0" fontId="18" fillId="0" borderId="1" xfId="0" applyFont="1" applyFill="1" applyBorder="1"/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2" fillId="0" borderId="1" xfId="1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left" vertical="center" wrapText="1"/>
    </xf>
    <xf numFmtId="0" fontId="22" fillId="0" borderId="1" xfId="12" applyFont="1" applyFill="1" applyBorder="1" applyAlignment="1">
      <alignment horizontal="center" wrapText="1"/>
    </xf>
    <xf numFmtId="0" fontId="21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6" fillId="2" borderId="1" xfId="6" applyNumberFormat="1" applyFont="1" applyFill="1" applyBorder="1" applyAlignment="1">
      <alignment horizontal="center" vertical="center" wrapText="1"/>
    </xf>
    <xf numFmtId="167" fontId="6" fillId="2" borderId="1" xfId="5" applyFont="1" applyFill="1" applyBorder="1" applyAlignment="1">
      <alignment horizontal="center" vertical="center" wrapText="1"/>
    </xf>
    <xf numFmtId="1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9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9" applyNumberFormat="1" applyFont="1" applyFill="1" applyBorder="1" applyAlignment="1" applyProtection="1">
      <alignment horizontal="center" vertical="center" wrapText="1"/>
      <protection locked="0"/>
    </xf>
    <xf numFmtId="1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16" fontId="6" fillId="2" borderId="1" xfId="9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" fontId="11" fillId="2" borderId="0" xfId="0" applyNumberFormat="1" applyFont="1" applyFill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Protection="1"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 wrapText="1" readingOrder="1"/>
    </xf>
    <xf numFmtId="0" fontId="12" fillId="2" borderId="11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4" fontId="6" fillId="2" borderId="5" xfId="6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68" fontId="38" fillId="0" borderId="9" xfId="1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68" fontId="38" fillId="0" borderId="1" xfId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168" fontId="38" fillId="0" borderId="3" xfId="1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vertical="center" wrapText="1"/>
    </xf>
    <xf numFmtId="0" fontId="18" fillId="0" borderId="9" xfId="0" applyFont="1" applyFill="1" applyBorder="1"/>
    <xf numFmtId="0" fontId="18" fillId="0" borderId="6" xfId="0" applyFont="1" applyFill="1" applyBorder="1"/>
    <xf numFmtId="0" fontId="7" fillId="0" borderId="4" xfId="0" applyFont="1" applyFill="1" applyBorder="1" applyAlignment="1">
      <alignment vertical="center"/>
    </xf>
    <xf numFmtId="0" fontId="18" fillId="0" borderId="10" xfId="0" applyFont="1" applyFill="1" applyBorder="1"/>
    <xf numFmtId="0" fontId="18" fillId="0" borderId="15" xfId="0" applyFont="1" applyFill="1" applyBorder="1"/>
    <xf numFmtId="0" fontId="18" fillId="0" borderId="13" xfId="0" applyFont="1" applyFill="1" applyBorder="1"/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4" fillId="0" borderId="9" xfId="16" applyFont="1" applyFill="1" applyBorder="1" applyAlignment="1">
      <alignment vertical="center" wrapText="1"/>
    </xf>
    <xf numFmtId="0" fontId="43" fillId="0" borderId="9" xfId="16" applyFont="1" applyFill="1" applyBorder="1" applyAlignment="1">
      <alignment horizontal="center" vertical="center" wrapText="1"/>
    </xf>
    <xf numFmtId="0" fontId="7" fillId="2" borderId="0" xfId="0" applyFont="1" applyFill="1"/>
    <xf numFmtId="0" fontId="38" fillId="0" borderId="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33" fillId="0" borderId="0" xfId="0" applyFont="1" applyFill="1"/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/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164" fontId="7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3" fillId="0" borderId="1" xfId="16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47" fillId="0" borderId="0" xfId="0" applyFont="1" applyFill="1"/>
    <xf numFmtId="1" fontId="17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48" fillId="0" borderId="9" xfId="16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4" fontId="27" fillId="0" borderId="0" xfId="0" applyNumberFormat="1" applyFont="1" applyFill="1"/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7" fillId="2" borderId="0" xfId="10" applyFont="1" applyFill="1" applyBorder="1" applyAlignment="1">
      <alignment horizontal="center" wrapText="1"/>
    </xf>
    <xf numFmtId="0" fontId="7" fillId="2" borderId="3" xfId="10" applyFont="1" applyFill="1" applyBorder="1" applyAlignment="1">
      <alignment horizontal="center" vertical="center" wrapText="1"/>
    </xf>
    <xf numFmtId="0" fontId="5" fillId="2" borderId="0" xfId="1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0" xfId="0" applyFont="1" applyFill="1" applyAlignment="1" applyProtection="1">
      <alignment horizontal="center" wrapText="1"/>
      <protection locked="0"/>
    </xf>
    <xf numFmtId="0" fontId="3" fillId="2" borderId="6" xfId="0" applyFont="1" applyFill="1" applyBorder="1"/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</cellXfs>
  <cellStyles count="19">
    <cellStyle name="Excel Built-in Normal" xfId="12"/>
    <cellStyle name="Денежный 2" xfId="8"/>
    <cellStyle name="Денежный 3" xfId="17"/>
    <cellStyle name="Обычный" xfId="0" builtinId="0"/>
    <cellStyle name="Обычный 12" xfId="13"/>
    <cellStyle name="Обычный 13" xfId="14"/>
    <cellStyle name="Обычный 15" xfId="15"/>
    <cellStyle name="Обычный 16" xfId="16"/>
    <cellStyle name="Обычный 2" xfId="10"/>
    <cellStyle name="Обычный 2 2" xfId="2"/>
    <cellStyle name="Обычный 3" xfId="3"/>
    <cellStyle name="Обычный 3_Книга1_Книга1" xfId="9"/>
    <cellStyle name="Обычный 4" xfId="18"/>
    <cellStyle name="Финансовый 2" xfId="1"/>
    <cellStyle name="Финансовый 2 2" xfId="4"/>
    <cellStyle name="Финансовый 2 3" xfId="7"/>
    <cellStyle name="Финансовый 3" xfId="6"/>
    <cellStyle name="Финансовый 3 2" xfId="11"/>
    <cellStyle name="Финансовый 3 3" xf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B211"/>
  <sheetViews>
    <sheetView topLeftCell="A196" zoomScale="90" zoomScaleNormal="90" workbookViewId="0">
      <selection activeCell="H210" sqref="H210"/>
    </sheetView>
  </sheetViews>
  <sheetFormatPr defaultColWidth="9.140625" defaultRowHeight="12"/>
  <cols>
    <col min="1" max="1" width="4.5703125" style="57" customWidth="1"/>
    <col min="2" max="2" width="14.42578125" style="195" customWidth="1"/>
    <col min="3" max="3" width="27.7109375" style="57" customWidth="1"/>
    <col min="4" max="4" width="4.7109375" style="57" customWidth="1"/>
    <col min="5" max="5" width="10.5703125" style="226" customWidth="1"/>
    <col min="6" max="6" width="10.5703125" style="222" customWidth="1"/>
    <col min="7" max="8" width="5.5703125" style="57" customWidth="1"/>
    <col min="9" max="9" width="16.42578125" style="198" customWidth="1"/>
    <col min="10" max="10" width="17" style="57" customWidth="1"/>
    <col min="11" max="11" width="4.5703125" style="57" customWidth="1"/>
    <col min="12" max="12" width="4.7109375" style="197" customWidth="1"/>
    <col min="13" max="13" width="12.42578125" style="199" customWidth="1"/>
    <col min="14" max="14" width="13" style="198" customWidth="1"/>
    <col min="15" max="15" width="12.140625" style="57" customWidth="1"/>
    <col min="16" max="236" width="9.140625" style="57"/>
    <col min="237" max="237" width="4.28515625" style="57" customWidth="1"/>
    <col min="238" max="238" width="18.5703125" style="57" customWidth="1"/>
    <col min="239" max="239" width="41.5703125" style="57" customWidth="1"/>
    <col min="240" max="240" width="9.5703125" style="57" customWidth="1"/>
    <col min="241" max="241" width="18.140625" style="57" customWidth="1"/>
    <col min="242" max="242" width="10.28515625" style="57" bestFit="1" customWidth="1"/>
    <col min="243" max="243" width="19.28515625" style="57" customWidth="1"/>
    <col min="244" max="244" width="13" style="57" customWidth="1"/>
    <col min="245" max="245" width="15.7109375" style="57" customWidth="1"/>
    <col min="246" max="246" width="18.42578125" style="57" customWidth="1"/>
    <col min="247" max="247" width="8.42578125" style="57" customWidth="1"/>
    <col min="248" max="248" width="13.5703125" style="57" customWidth="1"/>
    <col min="249" max="249" width="11.85546875" style="57" customWidth="1"/>
    <col min="250" max="250" width="10" style="57" bestFit="1" customWidth="1"/>
    <col min="251" max="492" width="9.140625" style="57"/>
    <col min="493" max="493" width="4.28515625" style="57" customWidth="1"/>
    <col min="494" max="494" width="18.5703125" style="57" customWidth="1"/>
    <col min="495" max="495" width="41.5703125" style="57" customWidth="1"/>
    <col min="496" max="496" width="9.5703125" style="57" customWidth="1"/>
    <col min="497" max="497" width="18.140625" style="57" customWidth="1"/>
    <col min="498" max="498" width="10.28515625" style="57" bestFit="1" customWidth="1"/>
    <col min="499" max="499" width="19.28515625" style="57" customWidth="1"/>
    <col min="500" max="500" width="13" style="57" customWidth="1"/>
    <col min="501" max="501" width="15.7109375" style="57" customWidth="1"/>
    <col min="502" max="502" width="18.42578125" style="57" customWidth="1"/>
    <col min="503" max="503" width="8.42578125" style="57" customWidth="1"/>
    <col min="504" max="504" width="13.5703125" style="57" customWidth="1"/>
    <col min="505" max="505" width="11.85546875" style="57" customWidth="1"/>
    <col min="506" max="506" width="10" style="57" bestFit="1" customWidth="1"/>
    <col min="507" max="748" width="9.140625" style="57"/>
    <col min="749" max="749" width="4.28515625" style="57" customWidth="1"/>
    <col min="750" max="750" width="18.5703125" style="57" customWidth="1"/>
    <col min="751" max="751" width="41.5703125" style="57" customWidth="1"/>
    <col min="752" max="752" width="9.5703125" style="57" customWidth="1"/>
    <col min="753" max="753" width="18.140625" style="57" customWidth="1"/>
    <col min="754" max="754" width="10.28515625" style="57" bestFit="1" customWidth="1"/>
    <col min="755" max="755" width="19.28515625" style="57" customWidth="1"/>
    <col min="756" max="756" width="13" style="57" customWidth="1"/>
    <col min="757" max="757" width="15.7109375" style="57" customWidth="1"/>
    <col min="758" max="758" width="18.42578125" style="57" customWidth="1"/>
    <col min="759" max="759" width="8.42578125" style="57" customWidth="1"/>
    <col min="760" max="760" width="13.5703125" style="57" customWidth="1"/>
    <col min="761" max="761" width="11.85546875" style="57" customWidth="1"/>
    <col min="762" max="762" width="10" style="57" bestFit="1" customWidth="1"/>
    <col min="763" max="1004" width="9.140625" style="57"/>
    <col min="1005" max="1005" width="4.28515625" style="57" customWidth="1"/>
    <col min="1006" max="1006" width="18.5703125" style="57" customWidth="1"/>
    <col min="1007" max="1007" width="41.5703125" style="57" customWidth="1"/>
    <col min="1008" max="1008" width="9.5703125" style="57" customWidth="1"/>
    <col min="1009" max="1009" width="18.140625" style="57" customWidth="1"/>
    <col min="1010" max="1010" width="10.28515625" style="57" bestFit="1" customWidth="1"/>
    <col min="1011" max="1011" width="19.28515625" style="57" customWidth="1"/>
    <col min="1012" max="1012" width="13" style="57" customWidth="1"/>
    <col min="1013" max="1013" width="15.7109375" style="57" customWidth="1"/>
    <col min="1014" max="1014" width="18.42578125" style="57" customWidth="1"/>
    <col min="1015" max="1015" width="8.42578125" style="57" customWidth="1"/>
    <col min="1016" max="1016" width="13.5703125" style="57" customWidth="1"/>
    <col min="1017" max="1017" width="11.85546875" style="57" customWidth="1"/>
    <col min="1018" max="1018" width="10" style="57" bestFit="1" customWidth="1"/>
    <col min="1019" max="1260" width="9.140625" style="57"/>
    <col min="1261" max="1261" width="4.28515625" style="57" customWidth="1"/>
    <col min="1262" max="1262" width="18.5703125" style="57" customWidth="1"/>
    <col min="1263" max="1263" width="41.5703125" style="57" customWidth="1"/>
    <col min="1264" max="1264" width="9.5703125" style="57" customWidth="1"/>
    <col min="1265" max="1265" width="18.140625" style="57" customWidth="1"/>
    <col min="1266" max="1266" width="10.28515625" style="57" bestFit="1" customWidth="1"/>
    <col min="1267" max="1267" width="19.28515625" style="57" customWidth="1"/>
    <col min="1268" max="1268" width="13" style="57" customWidth="1"/>
    <col min="1269" max="1269" width="15.7109375" style="57" customWidth="1"/>
    <col min="1270" max="1270" width="18.42578125" style="57" customWidth="1"/>
    <col min="1271" max="1271" width="8.42578125" style="57" customWidth="1"/>
    <col min="1272" max="1272" width="13.5703125" style="57" customWidth="1"/>
    <col min="1273" max="1273" width="11.85546875" style="57" customWidth="1"/>
    <col min="1274" max="1274" width="10" style="57" bestFit="1" customWidth="1"/>
    <col min="1275" max="1516" width="9.140625" style="57"/>
    <col min="1517" max="1517" width="4.28515625" style="57" customWidth="1"/>
    <col min="1518" max="1518" width="18.5703125" style="57" customWidth="1"/>
    <col min="1519" max="1519" width="41.5703125" style="57" customWidth="1"/>
    <col min="1520" max="1520" width="9.5703125" style="57" customWidth="1"/>
    <col min="1521" max="1521" width="18.140625" style="57" customWidth="1"/>
    <col min="1522" max="1522" width="10.28515625" style="57" bestFit="1" customWidth="1"/>
    <col min="1523" max="1523" width="19.28515625" style="57" customWidth="1"/>
    <col min="1524" max="1524" width="13" style="57" customWidth="1"/>
    <col min="1525" max="1525" width="15.7109375" style="57" customWidth="1"/>
    <col min="1526" max="1526" width="18.42578125" style="57" customWidth="1"/>
    <col min="1527" max="1527" width="8.42578125" style="57" customWidth="1"/>
    <col min="1528" max="1528" width="13.5703125" style="57" customWidth="1"/>
    <col min="1529" max="1529" width="11.85546875" style="57" customWidth="1"/>
    <col min="1530" max="1530" width="10" style="57" bestFit="1" customWidth="1"/>
    <col min="1531" max="1772" width="9.140625" style="57"/>
    <col min="1773" max="1773" width="4.28515625" style="57" customWidth="1"/>
    <col min="1774" max="1774" width="18.5703125" style="57" customWidth="1"/>
    <col min="1775" max="1775" width="41.5703125" style="57" customWidth="1"/>
    <col min="1776" max="1776" width="9.5703125" style="57" customWidth="1"/>
    <col min="1777" max="1777" width="18.140625" style="57" customWidth="1"/>
    <col min="1778" max="1778" width="10.28515625" style="57" bestFit="1" customWidth="1"/>
    <col min="1779" max="1779" width="19.28515625" style="57" customWidth="1"/>
    <col min="1780" max="1780" width="13" style="57" customWidth="1"/>
    <col min="1781" max="1781" width="15.7109375" style="57" customWidth="1"/>
    <col min="1782" max="1782" width="18.42578125" style="57" customWidth="1"/>
    <col min="1783" max="1783" width="8.42578125" style="57" customWidth="1"/>
    <col min="1784" max="1784" width="13.5703125" style="57" customWidth="1"/>
    <col min="1785" max="1785" width="11.85546875" style="57" customWidth="1"/>
    <col min="1786" max="1786" width="10" style="57" bestFit="1" customWidth="1"/>
    <col min="1787" max="2028" width="9.140625" style="57"/>
    <col min="2029" max="2029" width="4.28515625" style="57" customWidth="1"/>
    <col min="2030" max="2030" width="18.5703125" style="57" customWidth="1"/>
    <col min="2031" max="2031" width="41.5703125" style="57" customWidth="1"/>
    <col min="2032" max="2032" width="9.5703125" style="57" customWidth="1"/>
    <col min="2033" max="2033" width="18.140625" style="57" customWidth="1"/>
    <col min="2034" max="2034" width="10.28515625" style="57" bestFit="1" customWidth="1"/>
    <col min="2035" max="2035" width="19.28515625" style="57" customWidth="1"/>
    <col min="2036" max="2036" width="13" style="57" customWidth="1"/>
    <col min="2037" max="2037" width="15.7109375" style="57" customWidth="1"/>
    <col min="2038" max="2038" width="18.42578125" style="57" customWidth="1"/>
    <col min="2039" max="2039" width="8.42578125" style="57" customWidth="1"/>
    <col min="2040" max="2040" width="13.5703125" style="57" customWidth="1"/>
    <col min="2041" max="2041" width="11.85546875" style="57" customWidth="1"/>
    <col min="2042" max="2042" width="10" style="57" bestFit="1" customWidth="1"/>
    <col min="2043" max="2284" width="9.140625" style="57"/>
    <col min="2285" max="2285" width="4.28515625" style="57" customWidth="1"/>
    <col min="2286" max="2286" width="18.5703125" style="57" customWidth="1"/>
    <col min="2287" max="2287" width="41.5703125" style="57" customWidth="1"/>
    <col min="2288" max="2288" width="9.5703125" style="57" customWidth="1"/>
    <col min="2289" max="2289" width="18.140625" style="57" customWidth="1"/>
    <col min="2290" max="2290" width="10.28515625" style="57" bestFit="1" customWidth="1"/>
    <col min="2291" max="2291" width="19.28515625" style="57" customWidth="1"/>
    <col min="2292" max="2292" width="13" style="57" customWidth="1"/>
    <col min="2293" max="2293" width="15.7109375" style="57" customWidth="1"/>
    <col min="2294" max="2294" width="18.42578125" style="57" customWidth="1"/>
    <col min="2295" max="2295" width="8.42578125" style="57" customWidth="1"/>
    <col min="2296" max="2296" width="13.5703125" style="57" customWidth="1"/>
    <col min="2297" max="2297" width="11.85546875" style="57" customWidth="1"/>
    <col min="2298" max="2298" width="10" style="57" bestFit="1" customWidth="1"/>
    <col min="2299" max="2540" width="9.140625" style="57"/>
    <col min="2541" max="2541" width="4.28515625" style="57" customWidth="1"/>
    <col min="2542" max="2542" width="18.5703125" style="57" customWidth="1"/>
    <col min="2543" max="2543" width="41.5703125" style="57" customWidth="1"/>
    <col min="2544" max="2544" width="9.5703125" style="57" customWidth="1"/>
    <col min="2545" max="2545" width="18.140625" style="57" customWidth="1"/>
    <col min="2546" max="2546" width="10.28515625" style="57" bestFit="1" customWidth="1"/>
    <col min="2547" max="2547" width="19.28515625" style="57" customWidth="1"/>
    <col min="2548" max="2548" width="13" style="57" customWidth="1"/>
    <col min="2549" max="2549" width="15.7109375" style="57" customWidth="1"/>
    <col min="2550" max="2550" width="18.42578125" style="57" customWidth="1"/>
    <col min="2551" max="2551" width="8.42578125" style="57" customWidth="1"/>
    <col min="2552" max="2552" width="13.5703125" style="57" customWidth="1"/>
    <col min="2553" max="2553" width="11.85546875" style="57" customWidth="1"/>
    <col min="2554" max="2554" width="10" style="57" bestFit="1" customWidth="1"/>
    <col min="2555" max="2796" width="9.140625" style="57"/>
    <col min="2797" max="2797" width="4.28515625" style="57" customWidth="1"/>
    <col min="2798" max="2798" width="18.5703125" style="57" customWidth="1"/>
    <col min="2799" max="2799" width="41.5703125" style="57" customWidth="1"/>
    <col min="2800" max="2800" width="9.5703125" style="57" customWidth="1"/>
    <col min="2801" max="2801" width="18.140625" style="57" customWidth="1"/>
    <col min="2802" max="2802" width="10.28515625" style="57" bestFit="1" customWidth="1"/>
    <col min="2803" max="2803" width="19.28515625" style="57" customWidth="1"/>
    <col min="2804" max="2804" width="13" style="57" customWidth="1"/>
    <col min="2805" max="2805" width="15.7109375" style="57" customWidth="1"/>
    <col min="2806" max="2806" width="18.42578125" style="57" customWidth="1"/>
    <col min="2807" max="2807" width="8.42578125" style="57" customWidth="1"/>
    <col min="2808" max="2808" width="13.5703125" style="57" customWidth="1"/>
    <col min="2809" max="2809" width="11.85546875" style="57" customWidth="1"/>
    <col min="2810" max="2810" width="10" style="57" bestFit="1" customWidth="1"/>
    <col min="2811" max="3052" width="9.140625" style="57"/>
    <col min="3053" max="3053" width="4.28515625" style="57" customWidth="1"/>
    <col min="3054" max="3054" width="18.5703125" style="57" customWidth="1"/>
    <col min="3055" max="3055" width="41.5703125" style="57" customWidth="1"/>
    <col min="3056" max="3056" width="9.5703125" style="57" customWidth="1"/>
    <col min="3057" max="3057" width="18.140625" style="57" customWidth="1"/>
    <col min="3058" max="3058" width="10.28515625" style="57" bestFit="1" customWidth="1"/>
    <col min="3059" max="3059" width="19.28515625" style="57" customWidth="1"/>
    <col min="3060" max="3060" width="13" style="57" customWidth="1"/>
    <col min="3061" max="3061" width="15.7109375" style="57" customWidth="1"/>
    <col min="3062" max="3062" width="18.42578125" style="57" customWidth="1"/>
    <col min="3063" max="3063" width="8.42578125" style="57" customWidth="1"/>
    <col min="3064" max="3064" width="13.5703125" style="57" customWidth="1"/>
    <col min="3065" max="3065" width="11.85546875" style="57" customWidth="1"/>
    <col min="3066" max="3066" width="10" style="57" bestFit="1" customWidth="1"/>
    <col min="3067" max="3308" width="9.140625" style="57"/>
    <col min="3309" max="3309" width="4.28515625" style="57" customWidth="1"/>
    <col min="3310" max="3310" width="18.5703125" style="57" customWidth="1"/>
    <col min="3311" max="3311" width="41.5703125" style="57" customWidth="1"/>
    <col min="3312" max="3312" width="9.5703125" style="57" customWidth="1"/>
    <col min="3313" max="3313" width="18.140625" style="57" customWidth="1"/>
    <col min="3314" max="3314" width="10.28515625" style="57" bestFit="1" customWidth="1"/>
    <col min="3315" max="3315" width="19.28515625" style="57" customWidth="1"/>
    <col min="3316" max="3316" width="13" style="57" customWidth="1"/>
    <col min="3317" max="3317" width="15.7109375" style="57" customWidth="1"/>
    <col min="3318" max="3318" width="18.42578125" style="57" customWidth="1"/>
    <col min="3319" max="3319" width="8.42578125" style="57" customWidth="1"/>
    <col min="3320" max="3320" width="13.5703125" style="57" customWidth="1"/>
    <col min="3321" max="3321" width="11.85546875" style="57" customWidth="1"/>
    <col min="3322" max="3322" width="10" style="57" bestFit="1" customWidth="1"/>
    <col min="3323" max="3564" width="9.140625" style="57"/>
    <col min="3565" max="3565" width="4.28515625" style="57" customWidth="1"/>
    <col min="3566" max="3566" width="18.5703125" style="57" customWidth="1"/>
    <col min="3567" max="3567" width="41.5703125" style="57" customWidth="1"/>
    <col min="3568" max="3568" width="9.5703125" style="57" customWidth="1"/>
    <col min="3569" max="3569" width="18.140625" style="57" customWidth="1"/>
    <col min="3570" max="3570" width="10.28515625" style="57" bestFit="1" customWidth="1"/>
    <col min="3571" max="3571" width="19.28515625" style="57" customWidth="1"/>
    <col min="3572" max="3572" width="13" style="57" customWidth="1"/>
    <col min="3573" max="3573" width="15.7109375" style="57" customWidth="1"/>
    <col min="3574" max="3574" width="18.42578125" style="57" customWidth="1"/>
    <col min="3575" max="3575" width="8.42578125" style="57" customWidth="1"/>
    <col min="3576" max="3576" width="13.5703125" style="57" customWidth="1"/>
    <col min="3577" max="3577" width="11.85546875" style="57" customWidth="1"/>
    <col min="3578" max="3578" width="10" style="57" bestFit="1" customWidth="1"/>
    <col min="3579" max="3820" width="9.140625" style="57"/>
    <col min="3821" max="3821" width="4.28515625" style="57" customWidth="1"/>
    <col min="3822" max="3822" width="18.5703125" style="57" customWidth="1"/>
    <col min="3823" max="3823" width="41.5703125" style="57" customWidth="1"/>
    <col min="3824" max="3824" width="9.5703125" style="57" customWidth="1"/>
    <col min="3825" max="3825" width="18.140625" style="57" customWidth="1"/>
    <col min="3826" max="3826" width="10.28515625" style="57" bestFit="1" customWidth="1"/>
    <col min="3827" max="3827" width="19.28515625" style="57" customWidth="1"/>
    <col min="3828" max="3828" width="13" style="57" customWidth="1"/>
    <col min="3829" max="3829" width="15.7109375" style="57" customWidth="1"/>
    <col min="3830" max="3830" width="18.42578125" style="57" customWidth="1"/>
    <col min="3831" max="3831" width="8.42578125" style="57" customWidth="1"/>
    <col min="3832" max="3832" width="13.5703125" style="57" customWidth="1"/>
    <col min="3833" max="3833" width="11.85546875" style="57" customWidth="1"/>
    <col min="3834" max="3834" width="10" style="57" bestFit="1" customWidth="1"/>
    <col min="3835" max="4076" width="9.140625" style="57"/>
    <col min="4077" max="4077" width="4.28515625" style="57" customWidth="1"/>
    <col min="4078" max="4078" width="18.5703125" style="57" customWidth="1"/>
    <col min="4079" max="4079" width="41.5703125" style="57" customWidth="1"/>
    <col min="4080" max="4080" width="9.5703125" style="57" customWidth="1"/>
    <col min="4081" max="4081" width="18.140625" style="57" customWidth="1"/>
    <col min="4082" max="4082" width="10.28515625" style="57" bestFit="1" customWidth="1"/>
    <col min="4083" max="4083" width="19.28515625" style="57" customWidth="1"/>
    <col min="4084" max="4084" width="13" style="57" customWidth="1"/>
    <col min="4085" max="4085" width="15.7109375" style="57" customWidth="1"/>
    <col min="4086" max="4086" width="18.42578125" style="57" customWidth="1"/>
    <col min="4087" max="4087" width="8.42578125" style="57" customWidth="1"/>
    <col min="4088" max="4088" width="13.5703125" style="57" customWidth="1"/>
    <col min="4089" max="4089" width="11.85546875" style="57" customWidth="1"/>
    <col min="4090" max="4090" width="10" style="57" bestFit="1" customWidth="1"/>
    <col min="4091" max="4332" width="9.140625" style="57"/>
    <col min="4333" max="4333" width="4.28515625" style="57" customWidth="1"/>
    <col min="4334" max="4334" width="18.5703125" style="57" customWidth="1"/>
    <col min="4335" max="4335" width="41.5703125" style="57" customWidth="1"/>
    <col min="4336" max="4336" width="9.5703125" style="57" customWidth="1"/>
    <col min="4337" max="4337" width="18.140625" style="57" customWidth="1"/>
    <col min="4338" max="4338" width="10.28515625" style="57" bestFit="1" customWidth="1"/>
    <col min="4339" max="4339" width="19.28515625" style="57" customWidth="1"/>
    <col min="4340" max="4340" width="13" style="57" customWidth="1"/>
    <col min="4341" max="4341" width="15.7109375" style="57" customWidth="1"/>
    <col min="4342" max="4342" width="18.42578125" style="57" customWidth="1"/>
    <col min="4343" max="4343" width="8.42578125" style="57" customWidth="1"/>
    <col min="4344" max="4344" width="13.5703125" style="57" customWidth="1"/>
    <col min="4345" max="4345" width="11.85546875" style="57" customWidth="1"/>
    <col min="4346" max="4346" width="10" style="57" bestFit="1" customWidth="1"/>
    <col min="4347" max="4588" width="9.140625" style="57"/>
    <col min="4589" max="4589" width="4.28515625" style="57" customWidth="1"/>
    <col min="4590" max="4590" width="18.5703125" style="57" customWidth="1"/>
    <col min="4591" max="4591" width="41.5703125" style="57" customWidth="1"/>
    <col min="4592" max="4592" width="9.5703125" style="57" customWidth="1"/>
    <col min="4593" max="4593" width="18.140625" style="57" customWidth="1"/>
    <col min="4594" max="4594" width="10.28515625" style="57" bestFit="1" customWidth="1"/>
    <col min="4595" max="4595" width="19.28515625" style="57" customWidth="1"/>
    <col min="4596" max="4596" width="13" style="57" customWidth="1"/>
    <col min="4597" max="4597" width="15.7109375" style="57" customWidth="1"/>
    <col min="4598" max="4598" width="18.42578125" style="57" customWidth="1"/>
    <col min="4599" max="4599" width="8.42578125" style="57" customWidth="1"/>
    <col min="4600" max="4600" width="13.5703125" style="57" customWidth="1"/>
    <col min="4601" max="4601" width="11.85546875" style="57" customWidth="1"/>
    <col min="4602" max="4602" width="10" style="57" bestFit="1" customWidth="1"/>
    <col min="4603" max="4844" width="9.140625" style="57"/>
    <col min="4845" max="4845" width="4.28515625" style="57" customWidth="1"/>
    <col min="4846" max="4846" width="18.5703125" style="57" customWidth="1"/>
    <col min="4847" max="4847" width="41.5703125" style="57" customWidth="1"/>
    <col min="4848" max="4848" width="9.5703125" style="57" customWidth="1"/>
    <col min="4849" max="4849" width="18.140625" style="57" customWidth="1"/>
    <col min="4850" max="4850" width="10.28515625" style="57" bestFit="1" customWidth="1"/>
    <col min="4851" max="4851" width="19.28515625" style="57" customWidth="1"/>
    <col min="4852" max="4852" width="13" style="57" customWidth="1"/>
    <col min="4853" max="4853" width="15.7109375" style="57" customWidth="1"/>
    <col min="4854" max="4854" width="18.42578125" style="57" customWidth="1"/>
    <col min="4855" max="4855" width="8.42578125" style="57" customWidth="1"/>
    <col min="4856" max="4856" width="13.5703125" style="57" customWidth="1"/>
    <col min="4857" max="4857" width="11.85546875" style="57" customWidth="1"/>
    <col min="4858" max="4858" width="10" style="57" bestFit="1" customWidth="1"/>
    <col min="4859" max="5100" width="9.140625" style="57"/>
    <col min="5101" max="5101" width="4.28515625" style="57" customWidth="1"/>
    <col min="5102" max="5102" width="18.5703125" style="57" customWidth="1"/>
    <col min="5103" max="5103" width="41.5703125" style="57" customWidth="1"/>
    <col min="5104" max="5104" width="9.5703125" style="57" customWidth="1"/>
    <col min="5105" max="5105" width="18.140625" style="57" customWidth="1"/>
    <col min="5106" max="5106" width="10.28515625" style="57" bestFit="1" customWidth="1"/>
    <col min="5107" max="5107" width="19.28515625" style="57" customWidth="1"/>
    <col min="5108" max="5108" width="13" style="57" customWidth="1"/>
    <col min="5109" max="5109" width="15.7109375" style="57" customWidth="1"/>
    <col min="5110" max="5110" width="18.42578125" style="57" customWidth="1"/>
    <col min="5111" max="5111" width="8.42578125" style="57" customWidth="1"/>
    <col min="5112" max="5112" width="13.5703125" style="57" customWidth="1"/>
    <col min="5113" max="5113" width="11.85546875" style="57" customWidth="1"/>
    <col min="5114" max="5114" width="10" style="57" bestFit="1" customWidth="1"/>
    <col min="5115" max="5356" width="9.140625" style="57"/>
    <col min="5357" max="5357" width="4.28515625" style="57" customWidth="1"/>
    <col min="5358" max="5358" width="18.5703125" style="57" customWidth="1"/>
    <col min="5359" max="5359" width="41.5703125" style="57" customWidth="1"/>
    <col min="5360" max="5360" width="9.5703125" style="57" customWidth="1"/>
    <col min="5361" max="5361" width="18.140625" style="57" customWidth="1"/>
    <col min="5362" max="5362" width="10.28515625" style="57" bestFit="1" customWidth="1"/>
    <col min="5363" max="5363" width="19.28515625" style="57" customWidth="1"/>
    <col min="5364" max="5364" width="13" style="57" customWidth="1"/>
    <col min="5365" max="5365" width="15.7109375" style="57" customWidth="1"/>
    <col min="5366" max="5366" width="18.42578125" style="57" customWidth="1"/>
    <col min="5367" max="5367" width="8.42578125" style="57" customWidth="1"/>
    <col min="5368" max="5368" width="13.5703125" style="57" customWidth="1"/>
    <col min="5369" max="5369" width="11.85546875" style="57" customWidth="1"/>
    <col min="5370" max="5370" width="10" style="57" bestFit="1" customWidth="1"/>
    <col min="5371" max="5612" width="9.140625" style="57"/>
    <col min="5613" max="5613" width="4.28515625" style="57" customWidth="1"/>
    <col min="5614" max="5614" width="18.5703125" style="57" customWidth="1"/>
    <col min="5615" max="5615" width="41.5703125" style="57" customWidth="1"/>
    <col min="5616" max="5616" width="9.5703125" style="57" customWidth="1"/>
    <col min="5617" max="5617" width="18.140625" style="57" customWidth="1"/>
    <col min="5618" max="5618" width="10.28515625" style="57" bestFit="1" customWidth="1"/>
    <col min="5619" max="5619" width="19.28515625" style="57" customWidth="1"/>
    <col min="5620" max="5620" width="13" style="57" customWidth="1"/>
    <col min="5621" max="5621" width="15.7109375" style="57" customWidth="1"/>
    <col min="5622" max="5622" width="18.42578125" style="57" customWidth="1"/>
    <col min="5623" max="5623" width="8.42578125" style="57" customWidth="1"/>
    <col min="5624" max="5624" width="13.5703125" style="57" customWidth="1"/>
    <col min="5625" max="5625" width="11.85546875" style="57" customWidth="1"/>
    <col min="5626" max="5626" width="10" style="57" bestFit="1" customWidth="1"/>
    <col min="5627" max="5868" width="9.140625" style="57"/>
    <col min="5869" max="5869" width="4.28515625" style="57" customWidth="1"/>
    <col min="5870" max="5870" width="18.5703125" style="57" customWidth="1"/>
    <col min="5871" max="5871" width="41.5703125" style="57" customWidth="1"/>
    <col min="5872" max="5872" width="9.5703125" style="57" customWidth="1"/>
    <col min="5873" max="5873" width="18.140625" style="57" customWidth="1"/>
    <col min="5874" max="5874" width="10.28515625" style="57" bestFit="1" customWidth="1"/>
    <col min="5875" max="5875" width="19.28515625" style="57" customWidth="1"/>
    <col min="5876" max="5876" width="13" style="57" customWidth="1"/>
    <col min="5877" max="5877" width="15.7109375" style="57" customWidth="1"/>
    <col min="5878" max="5878" width="18.42578125" style="57" customWidth="1"/>
    <col min="5879" max="5879" width="8.42578125" style="57" customWidth="1"/>
    <col min="5880" max="5880" width="13.5703125" style="57" customWidth="1"/>
    <col min="5881" max="5881" width="11.85546875" style="57" customWidth="1"/>
    <col min="5882" max="5882" width="10" style="57" bestFit="1" customWidth="1"/>
    <col min="5883" max="6124" width="9.140625" style="57"/>
    <col min="6125" max="6125" width="4.28515625" style="57" customWidth="1"/>
    <col min="6126" max="6126" width="18.5703125" style="57" customWidth="1"/>
    <col min="6127" max="6127" width="41.5703125" style="57" customWidth="1"/>
    <col min="6128" max="6128" width="9.5703125" style="57" customWidth="1"/>
    <col min="6129" max="6129" width="18.140625" style="57" customWidth="1"/>
    <col min="6130" max="6130" width="10.28515625" style="57" bestFit="1" customWidth="1"/>
    <col min="6131" max="6131" width="19.28515625" style="57" customWidth="1"/>
    <col min="6132" max="6132" width="13" style="57" customWidth="1"/>
    <col min="6133" max="6133" width="15.7109375" style="57" customWidth="1"/>
    <col min="6134" max="6134" width="18.42578125" style="57" customWidth="1"/>
    <col min="6135" max="6135" width="8.42578125" style="57" customWidth="1"/>
    <col min="6136" max="6136" width="13.5703125" style="57" customWidth="1"/>
    <col min="6137" max="6137" width="11.85546875" style="57" customWidth="1"/>
    <col min="6138" max="6138" width="10" style="57" bestFit="1" customWidth="1"/>
    <col min="6139" max="6380" width="9.140625" style="57"/>
    <col min="6381" max="6381" width="4.28515625" style="57" customWidth="1"/>
    <col min="6382" max="6382" width="18.5703125" style="57" customWidth="1"/>
    <col min="6383" max="6383" width="41.5703125" style="57" customWidth="1"/>
    <col min="6384" max="6384" width="9.5703125" style="57" customWidth="1"/>
    <col min="6385" max="6385" width="18.140625" style="57" customWidth="1"/>
    <col min="6386" max="6386" width="10.28515625" style="57" bestFit="1" customWidth="1"/>
    <col min="6387" max="6387" width="19.28515625" style="57" customWidth="1"/>
    <col min="6388" max="6388" width="13" style="57" customWidth="1"/>
    <col min="6389" max="6389" width="15.7109375" style="57" customWidth="1"/>
    <col min="6390" max="6390" width="18.42578125" style="57" customWidth="1"/>
    <col min="6391" max="6391" width="8.42578125" style="57" customWidth="1"/>
    <col min="6392" max="6392" width="13.5703125" style="57" customWidth="1"/>
    <col min="6393" max="6393" width="11.85546875" style="57" customWidth="1"/>
    <col min="6394" max="6394" width="10" style="57" bestFit="1" customWidth="1"/>
    <col min="6395" max="6636" width="9.140625" style="57"/>
    <col min="6637" max="6637" width="4.28515625" style="57" customWidth="1"/>
    <col min="6638" max="6638" width="18.5703125" style="57" customWidth="1"/>
    <col min="6639" max="6639" width="41.5703125" style="57" customWidth="1"/>
    <col min="6640" max="6640" width="9.5703125" style="57" customWidth="1"/>
    <col min="6641" max="6641" width="18.140625" style="57" customWidth="1"/>
    <col min="6642" max="6642" width="10.28515625" style="57" bestFit="1" customWidth="1"/>
    <col min="6643" max="6643" width="19.28515625" style="57" customWidth="1"/>
    <col min="6644" max="6644" width="13" style="57" customWidth="1"/>
    <col min="6645" max="6645" width="15.7109375" style="57" customWidth="1"/>
    <col min="6646" max="6646" width="18.42578125" style="57" customWidth="1"/>
    <col min="6647" max="6647" width="8.42578125" style="57" customWidth="1"/>
    <col min="6648" max="6648" width="13.5703125" style="57" customWidth="1"/>
    <col min="6649" max="6649" width="11.85546875" style="57" customWidth="1"/>
    <col min="6650" max="6650" width="10" style="57" bestFit="1" customWidth="1"/>
    <col min="6651" max="6892" width="9.140625" style="57"/>
    <col min="6893" max="6893" width="4.28515625" style="57" customWidth="1"/>
    <col min="6894" max="6894" width="18.5703125" style="57" customWidth="1"/>
    <col min="6895" max="6895" width="41.5703125" style="57" customWidth="1"/>
    <col min="6896" max="6896" width="9.5703125" style="57" customWidth="1"/>
    <col min="6897" max="6897" width="18.140625" style="57" customWidth="1"/>
    <col min="6898" max="6898" width="10.28515625" style="57" bestFit="1" customWidth="1"/>
    <col min="6899" max="6899" width="19.28515625" style="57" customWidth="1"/>
    <col min="6900" max="6900" width="13" style="57" customWidth="1"/>
    <col min="6901" max="6901" width="15.7109375" style="57" customWidth="1"/>
    <col min="6902" max="6902" width="18.42578125" style="57" customWidth="1"/>
    <col min="6903" max="6903" width="8.42578125" style="57" customWidth="1"/>
    <col min="6904" max="6904" width="13.5703125" style="57" customWidth="1"/>
    <col min="6905" max="6905" width="11.85546875" style="57" customWidth="1"/>
    <col min="6906" max="6906" width="10" style="57" bestFit="1" customWidth="1"/>
    <col min="6907" max="7148" width="9.140625" style="57"/>
    <col min="7149" max="7149" width="4.28515625" style="57" customWidth="1"/>
    <col min="7150" max="7150" width="18.5703125" style="57" customWidth="1"/>
    <col min="7151" max="7151" width="41.5703125" style="57" customWidth="1"/>
    <col min="7152" max="7152" width="9.5703125" style="57" customWidth="1"/>
    <col min="7153" max="7153" width="18.140625" style="57" customWidth="1"/>
    <col min="7154" max="7154" width="10.28515625" style="57" bestFit="1" customWidth="1"/>
    <col min="7155" max="7155" width="19.28515625" style="57" customWidth="1"/>
    <col min="7156" max="7156" width="13" style="57" customWidth="1"/>
    <col min="7157" max="7157" width="15.7109375" style="57" customWidth="1"/>
    <col min="7158" max="7158" width="18.42578125" style="57" customWidth="1"/>
    <col min="7159" max="7159" width="8.42578125" style="57" customWidth="1"/>
    <col min="7160" max="7160" width="13.5703125" style="57" customWidth="1"/>
    <col min="7161" max="7161" width="11.85546875" style="57" customWidth="1"/>
    <col min="7162" max="7162" width="10" style="57" bestFit="1" customWidth="1"/>
    <col min="7163" max="7404" width="9.140625" style="57"/>
    <col min="7405" max="7405" width="4.28515625" style="57" customWidth="1"/>
    <col min="7406" max="7406" width="18.5703125" style="57" customWidth="1"/>
    <col min="7407" max="7407" width="41.5703125" style="57" customWidth="1"/>
    <col min="7408" max="7408" width="9.5703125" style="57" customWidth="1"/>
    <col min="7409" max="7409" width="18.140625" style="57" customWidth="1"/>
    <col min="7410" max="7410" width="10.28515625" style="57" bestFit="1" customWidth="1"/>
    <col min="7411" max="7411" width="19.28515625" style="57" customWidth="1"/>
    <col min="7412" max="7412" width="13" style="57" customWidth="1"/>
    <col min="7413" max="7413" width="15.7109375" style="57" customWidth="1"/>
    <col min="7414" max="7414" width="18.42578125" style="57" customWidth="1"/>
    <col min="7415" max="7415" width="8.42578125" style="57" customWidth="1"/>
    <col min="7416" max="7416" width="13.5703125" style="57" customWidth="1"/>
    <col min="7417" max="7417" width="11.85546875" style="57" customWidth="1"/>
    <col min="7418" max="7418" width="10" style="57" bestFit="1" customWidth="1"/>
    <col min="7419" max="7660" width="9.140625" style="57"/>
    <col min="7661" max="7661" width="4.28515625" style="57" customWidth="1"/>
    <col min="7662" max="7662" width="18.5703125" style="57" customWidth="1"/>
    <col min="7663" max="7663" width="41.5703125" style="57" customWidth="1"/>
    <col min="7664" max="7664" width="9.5703125" style="57" customWidth="1"/>
    <col min="7665" max="7665" width="18.140625" style="57" customWidth="1"/>
    <col min="7666" max="7666" width="10.28515625" style="57" bestFit="1" customWidth="1"/>
    <col min="7667" max="7667" width="19.28515625" style="57" customWidth="1"/>
    <col min="7668" max="7668" width="13" style="57" customWidth="1"/>
    <col min="7669" max="7669" width="15.7109375" style="57" customWidth="1"/>
    <col min="7670" max="7670" width="18.42578125" style="57" customWidth="1"/>
    <col min="7671" max="7671" width="8.42578125" style="57" customWidth="1"/>
    <col min="7672" max="7672" width="13.5703125" style="57" customWidth="1"/>
    <col min="7673" max="7673" width="11.85546875" style="57" customWidth="1"/>
    <col min="7674" max="7674" width="10" style="57" bestFit="1" customWidth="1"/>
    <col min="7675" max="7916" width="9.140625" style="57"/>
    <col min="7917" max="7917" width="4.28515625" style="57" customWidth="1"/>
    <col min="7918" max="7918" width="18.5703125" style="57" customWidth="1"/>
    <col min="7919" max="7919" width="41.5703125" style="57" customWidth="1"/>
    <col min="7920" max="7920" width="9.5703125" style="57" customWidth="1"/>
    <col min="7921" max="7921" width="18.140625" style="57" customWidth="1"/>
    <col min="7922" max="7922" width="10.28515625" style="57" bestFit="1" customWidth="1"/>
    <col min="7923" max="7923" width="19.28515625" style="57" customWidth="1"/>
    <col min="7924" max="7924" width="13" style="57" customWidth="1"/>
    <col min="7925" max="7925" width="15.7109375" style="57" customWidth="1"/>
    <col min="7926" max="7926" width="18.42578125" style="57" customWidth="1"/>
    <col min="7927" max="7927" width="8.42578125" style="57" customWidth="1"/>
    <col min="7928" max="7928" width="13.5703125" style="57" customWidth="1"/>
    <col min="7929" max="7929" width="11.85546875" style="57" customWidth="1"/>
    <col min="7930" max="7930" width="10" style="57" bestFit="1" customWidth="1"/>
    <col min="7931" max="8172" width="9.140625" style="57"/>
    <col min="8173" max="8173" width="4.28515625" style="57" customWidth="1"/>
    <col min="8174" max="8174" width="18.5703125" style="57" customWidth="1"/>
    <col min="8175" max="8175" width="41.5703125" style="57" customWidth="1"/>
    <col min="8176" max="8176" width="9.5703125" style="57" customWidth="1"/>
    <col min="8177" max="8177" width="18.140625" style="57" customWidth="1"/>
    <col min="8178" max="8178" width="10.28515625" style="57" bestFit="1" customWidth="1"/>
    <col min="8179" max="8179" width="19.28515625" style="57" customWidth="1"/>
    <col min="8180" max="8180" width="13" style="57" customWidth="1"/>
    <col min="8181" max="8181" width="15.7109375" style="57" customWidth="1"/>
    <col min="8182" max="8182" width="18.42578125" style="57" customWidth="1"/>
    <col min="8183" max="8183" width="8.42578125" style="57" customWidth="1"/>
    <col min="8184" max="8184" width="13.5703125" style="57" customWidth="1"/>
    <col min="8185" max="8185" width="11.85546875" style="57" customWidth="1"/>
    <col min="8186" max="8186" width="10" style="57" bestFit="1" customWidth="1"/>
    <col min="8187" max="8428" width="9.140625" style="57"/>
    <col min="8429" max="8429" width="4.28515625" style="57" customWidth="1"/>
    <col min="8430" max="8430" width="18.5703125" style="57" customWidth="1"/>
    <col min="8431" max="8431" width="41.5703125" style="57" customWidth="1"/>
    <col min="8432" max="8432" width="9.5703125" style="57" customWidth="1"/>
    <col min="8433" max="8433" width="18.140625" style="57" customWidth="1"/>
    <col min="8434" max="8434" width="10.28515625" style="57" bestFit="1" customWidth="1"/>
    <col min="8435" max="8435" width="19.28515625" style="57" customWidth="1"/>
    <col min="8436" max="8436" width="13" style="57" customWidth="1"/>
    <col min="8437" max="8437" width="15.7109375" style="57" customWidth="1"/>
    <col min="8438" max="8438" width="18.42578125" style="57" customWidth="1"/>
    <col min="8439" max="8439" width="8.42578125" style="57" customWidth="1"/>
    <col min="8440" max="8440" width="13.5703125" style="57" customWidth="1"/>
    <col min="8441" max="8441" width="11.85546875" style="57" customWidth="1"/>
    <col min="8442" max="8442" width="10" style="57" bestFit="1" customWidth="1"/>
    <col min="8443" max="8684" width="9.140625" style="57"/>
    <col min="8685" max="8685" width="4.28515625" style="57" customWidth="1"/>
    <col min="8686" max="8686" width="18.5703125" style="57" customWidth="1"/>
    <col min="8687" max="8687" width="41.5703125" style="57" customWidth="1"/>
    <col min="8688" max="8688" width="9.5703125" style="57" customWidth="1"/>
    <col min="8689" max="8689" width="18.140625" style="57" customWidth="1"/>
    <col min="8690" max="8690" width="10.28515625" style="57" bestFit="1" customWidth="1"/>
    <col min="8691" max="8691" width="19.28515625" style="57" customWidth="1"/>
    <col min="8692" max="8692" width="13" style="57" customWidth="1"/>
    <col min="8693" max="8693" width="15.7109375" style="57" customWidth="1"/>
    <col min="8694" max="8694" width="18.42578125" style="57" customWidth="1"/>
    <col min="8695" max="8695" width="8.42578125" style="57" customWidth="1"/>
    <col min="8696" max="8696" width="13.5703125" style="57" customWidth="1"/>
    <col min="8697" max="8697" width="11.85546875" style="57" customWidth="1"/>
    <col min="8698" max="8698" width="10" style="57" bestFit="1" customWidth="1"/>
    <col min="8699" max="8940" width="9.140625" style="57"/>
    <col min="8941" max="8941" width="4.28515625" style="57" customWidth="1"/>
    <col min="8942" max="8942" width="18.5703125" style="57" customWidth="1"/>
    <col min="8943" max="8943" width="41.5703125" style="57" customWidth="1"/>
    <col min="8944" max="8944" width="9.5703125" style="57" customWidth="1"/>
    <col min="8945" max="8945" width="18.140625" style="57" customWidth="1"/>
    <col min="8946" max="8946" width="10.28515625" style="57" bestFit="1" customWidth="1"/>
    <col min="8947" max="8947" width="19.28515625" style="57" customWidth="1"/>
    <col min="8948" max="8948" width="13" style="57" customWidth="1"/>
    <col min="8949" max="8949" width="15.7109375" style="57" customWidth="1"/>
    <col min="8950" max="8950" width="18.42578125" style="57" customWidth="1"/>
    <col min="8951" max="8951" width="8.42578125" style="57" customWidth="1"/>
    <col min="8952" max="8952" width="13.5703125" style="57" customWidth="1"/>
    <col min="8953" max="8953" width="11.85546875" style="57" customWidth="1"/>
    <col min="8954" max="8954" width="10" style="57" bestFit="1" customWidth="1"/>
    <col min="8955" max="9196" width="9.140625" style="57"/>
    <col min="9197" max="9197" width="4.28515625" style="57" customWidth="1"/>
    <col min="9198" max="9198" width="18.5703125" style="57" customWidth="1"/>
    <col min="9199" max="9199" width="41.5703125" style="57" customWidth="1"/>
    <col min="9200" max="9200" width="9.5703125" style="57" customWidth="1"/>
    <col min="9201" max="9201" width="18.140625" style="57" customWidth="1"/>
    <col min="9202" max="9202" width="10.28515625" style="57" bestFit="1" customWidth="1"/>
    <col min="9203" max="9203" width="19.28515625" style="57" customWidth="1"/>
    <col min="9204" max="9204" width="13" style="57" customWidth="1"/>
    <col min="9205" max="9205" width="15.7109375" style="57" customWidth="1"/>
    <col min="9206" max="9206" width="18.42578125" style="57" customWidth="1"/>
    <col min="9207" max="9207" width="8.42578125" style="57" customWidth="1"/>
    <col min="9208" max="9208" width="13.5703125" style="57" customWidth="1"/>
    <col min="9209" max="9209" width="11.85546875" style="57" customWidth="1"/>
    <col min="9210" max="9210" width="10" style="57" bestFit="1" customWidth="1"/>
    <col min="9211" max="9452" width="9.140625" style="57"/>
    <col min="9453" max="9453" width="4.28515625" style="57" customWidth="1"/>
    <col min="9454" max="9454" width="18.5703125" style="57" customWidth="1"/>
    <col min="9455" max="9455" width="41.5703125" style="57" customWidth="1"/>
    <col min="9456" max="9456" width="9.5703125" style="57" customWidth="1"/>
    <col min="9457" max="9457" width="18.140625" style="57" customWidth="1"/>
    <col min="9458" max="9458" width="10.28515625" style="57" bestFit="1" customWidth="1"/>
    <col min="9459" max="9459" width="19.28515625" style="57" customWidth="1"/>
    <col min="9460" max="9460" width="13" style="57" customWidth="1"/>
    <col min="9461" max="9461" width="15.7109375" style="57" customWidth="1"/>
    <col min="9462" max="9462" width="18.42578125" style="57" customWidth="1"/>
    <col min="9463" max="9463" width="8.42578125" style="57" customWidth="1"/>
    <col min="9464" max="9464" width="13.5703125" style="57" customWidth="1"/>
    <col min="9465" max="9465" width="11.85546875" style="57" customWidth="1"/>
    <col min="9466" max="9466" width="10" style="57" bestFit="1" customWidth="1"/>
    <col min="9467" max="9708" width="9.140625" style="57"/>
    <col min="9709" max="9709" width="4.28515625" style="57" customWidth="1"/>
    <col min="9710" max="9710" width="18.5703125" style="57" customWidth="1"/>
    <col min="9711" max="9711" width="41.5703125" style="57" customWidth="1"/>
    <col min="9712" max="9712" width="9.5703125" style="57" customWidth="1"/>
    <col min="9713" max="9713" width="18.140625" style="57" customWidth="1"/>
    <col min="9714" max="9714" width="10.28515625" style="57" bestFit="1" customWidth="1"/>
    <col min="9715" max="9715" width="19.28515625" style="57" customWidth="1"/>
    <col min="9716" max="9716" width="13" style="57" customWidth="1"/>
    <col min="9717" max="9717" width="15.7109375" style="57" customWidth="1"/>
    <col min="9718" max="9718" width="18.42578125" style="57" customWidth="1"/>
    <col min="9719" max="9719" width="8.42578125" style="57" customWidth="1"/>
    <col min="9720" max="9720" width="13.5703125" style="57" customWidth="1"/>
    <col min="9721" max="9721" width="11.85546875" style="57" customWidth="1"/>
    <col min="9722" max="9722" width="10" style="57" bestFit="1" customWidth="1"/>
    <col min="9723" max="9964" width="9.140625" style="57"/>
    <col min="9965" max="9965" width="4.28515625" style="57" customWidth="1"/>
    <col min="9966" max="9966" width="18.5703125" style="57" customWidth="1"/>
    <col min="9967" max="9967" width="41.5703125" style="57" customWidth="1"/>
    <col min="9968" max="9968" width="9.5703125" style="57" customWidth="1"/>
    <col min="9969" max="9969" width="18.140625" style="57" customWidth="1"/>
    <col min="9970" max="9970" width="10.28515625" style="57" bestFit="1" customWidth="1"/>
    <col min="9971" max="9971" width="19.28515625" style="57" customWidth="1"/>
    <col min="9972" max="9972" width="13" style="57" customWidth="1"/>
    <col min="9973" max="9973" width="15.7109375" style="57" customWidth="1"/>
    <col min="9974" max="9974" width="18.42578125" style="57" customWidth="1"/>
    <col min="9975" max="9975" width="8.42578125" style="57" customWidth="1"/>
    <col min="9976" max="9976" width="13.5703125" style="57" customWidth="1"/>
    <col min="9977" max="9977" width="11.85546875" style="57" customWidth="1"/>
    <col min="9978" max="9978" width="10" style="57" bestFit="1" customWidth="1"/>
    <col min="9979" max="10220" width="9.140625" style="57"/>
    <col min="10221" max="10221" width="4.28515625" style="57" customWidth="1"/>
    <col min="10222" max="10222" width="18.5703125" style="57" customWidth="1"/>
    <col min="10223" max="10223" width="41.5703125" style="57" customWidth="1"/>
    <col min="10224" max="10224" width="9.5703125" style="57" customWidth="1"/>
    <col min="10225" max="10225" width="18.140625" style="57" customWidth="1"/>
    <col min="10226" max="10226" width="10.28515625" style="57" bestFit="1" customWidth="1"/>
    <col min="10227" max="10227" width="19.28515625" style="57" customWidth="1"/>
    <col min="10228" max="10228" width="13" style="57" customWidth="1"/>
    <col min="10229" max="10229" width="15.7109375" style="57" customWidth="1"/>
    <col min="10230" max="10230" width="18.42578125" style="57" customWidth="1"/>
    <col min="10231" max="10231" width="8.42578125" style="57" customWidth="1"/>
    <col min="10232" max="10232" width="13.5703125" style="57" customWidth="1"/>
    <col min="10233" max="10233" width="11.85546875" style="57" customWidth="1"/>
    <col min="10234" max="10234" width="10" style="57" bestFit="1" customWidth="1"/>
    <col min="10235" max="10476" width="9.140625" style="57"/>
    <col min="10477" max="10477" width="4.28515625" style="57" customWidth="1"/>
    <col min="10478" max="10478" width="18.5703125" style="57" customWidth="1"/>
    <col min="10479" max="10479" width="41.5703125" style="57" customWidth="1"/>
    <col min="10480" max="10480" width="9.5703125" style="57" customWidth="1"/>
    <col min="10481" max="10481" width="18.140625" style="57" customWidth="1"/>
    <col min="10482" max="10482" width="10.28515625" style="57" bestFit="1" customWidth="1"/>
    <col min="10483" max="10483" width="19.28515625" style="57" customWidth="1"/>
    <col min="10484" max="10484" width="13" style="57" customWidth="1"/>
    <col min="10485" max="10485" width="15.7109375" style="57" customWidth="1"/>
    <col min="10486" max="10486" width="18.42578125" style="57" customWidth="1"/>
    <col min="10487" max="10487" width="8.42578125" style="57" customWidth="1"/>
    <col min="10488" max="10488" width="13.5703125" style="57" customWidth="1"/>
    <col min="10489" max="10489" width="11.85546875" style="57" customWidth="1"/>
    <col min="10490" max="10490" width="10" style="57" bestFit="1" customWidth="1"/>
    <col min="10491" max="10732" width="9.140625" style="57"/>
    <col min="10733" max="10733" width="4.28515625" style="57" customWidth="1"/>
    <col min="10734" max="10734" width="18.5703125" style="57" customWidth="1"/>
    <col min="10735" max="10735" width="41.5703125" style="57" customWidth="1"/>
    <col min="10736" max="10736" width="9.5703125" style="57" customWidth="1"/>
    <col min="10737" max="10737" width="18.140625" style="57" customWidth="1"/>
    <col min="10738" max="10738" width="10.28515625" style="57" bestFit="1" customWidth="1"/>
    <col min="10739" max="10739" width="19.28515625" style="57" customWidth="1"/>
    <col min="10740" max="10740" width="13" style="57" customWidth="1"/>
    <col min="10741" max="10741" width="15.7109375" style="57" customWidth="1"/>
    <col min="10742" max="10742" width="18.42578125" style="57" customWidth="1"/>
    <col min="10743" max="10743" width="8.42578125" style="57" customWidth="1"/>
    <col min="10744" max="10744" width="13.5703125" style="57" customWidth="1"/>
    <col min="10745" max="10745" width="11.85546875" style="57" customWidth="1"/>
    <col min="10746" max="10746" width="10" style="57" bestFit="1" customWidth="1"/>
    <col min="10747" max="10988" width="9.140625" style="57"/>
    <col min="10989" max="10989" width="4.28515625" style="57" customWidth="1"/>
    <col min="10990" max="10990" width="18.5703125" style="57" customWidth="1"/>
    <col min="10991" max="10991" width="41.5703125" style="57" customWidth="1"/>
    <col min="10992" max="10992" width="9.5703125" style="57" customWidth="1"/>
    <col min="10993" max="10993" width="18.140625" style="57" customWidth="1"/>
    <col min="10994" max="10994" width="10.28515625" style="57" bestFit="1" customWidth="1"/>
    <col min="10995" max="10995" width="19.28515625" style="57" customWidth="1"/>
    <col min="10996" max="10996" width="13" style="57" customWidth="1"/>
    <col min="10997" max="10997" width="15.7109375" style="57" customWidth="1"/>
    <col min="10998" max="10998" width="18.42578125" style="57" customWidth="1"/>
    <col min="10999" max="10999" width="8.42578125" style="57" customWidth="1"/>
    <col min="11000" max="11000" width="13.5703125" style="57" customWidth="1"/>
    <col min="11001" max="11001" width="11.85546875" style="57" customWidth="1"/>
    <col min="11002" max="11002" width="10" style="57" bestFit="1" customWidth="1"/>
    <col min="11003" max="11244" width="9.140625" style="57"/>
    <col min="11245" max="11245" width="4.28515625" style="57" customWidth="1"/>
    <col min="11246" max="11246" width="18.5703125" style="57" customWidth="1"/>
    <col min="11247" max="11247" width="41.5703125" style="57" customWidth="1"/>
    <col min="11248" max="11248" width="9.5703125" style="57" customWidth="1"/>
    <col min="11249" max="11249" width="18.140625" style="57" customWidth="1"/>
    <col min="11250" max="11250" width="10.28515625" style="57" bestFit="1" customWidth="1"/>
    <col min="11251" max="11251" width="19.28515625" style="57" customWidth="1"/>
    <col min="11252" max="11252" width="13" style="57" customWidth="1"/>
    <col min="11253" max="11253" width="15.7109375" style="57" customWidth="1"/>
    <col min="11254" max="11254" width="18.42578125" style="57" customWidth="1"/>
    <col min="11255" max="11255" width="8.42578125" style="57" customWidth="1"/>
    <col min="11256" max="11256" width="13.5703125" style="57" customWidth="1"/>
    <col min="11257" max="11257" width="11.85546875" style="57" customWidth="1"/>
    <col min="11258" max="11258" width="10" style="57" bestFit="1" customWidth="1"/>
    <col min="11259" max="11500" width="9.140625" style="57"/>
    <col min="11501" max="11501" width="4.28515625" style="57" customWidth="1"/>
    <col min="11502" max="11502" width="18.5703125" style="57" customWidth="1"/>
    <col min="11503" max="11503" width="41.5703125" style="57" customWidth="1"/>
    <col min="11504" max="11504" width="9.5703125" style="57" customWidth="1"/>
    <col min="11505" max="11505" width="18.140625" style="57" customWidth="1"/>
    <col min="11506" max="11506" width="10.28515625" style="57" bestFit="1" customWidth="1"/>
    <col min="11507" max="11507" width="19.28515625" style="57" customWidth="1"/>
    <col min="11508" max="11508" width="13" style="57" customWidth="1"/>
    <col min="11509" max="11509" width="15.7109375" style="57" customWidth="1"/>
    <col min="11510" max="11510" width="18.42578125" style="57" customWidth="1"/>
    <col min="11511" max="11511" width="8.42578125" style="57" customWidth="1"/>
    <col min="11512" max="11512" width="13.5703125" style="57" customWidth="1"/>
    <col min="11513" max="11513" width="11.85546875" style="57" customWidth="1"/>
    <col min="11514" max="11514" width="10" style="57" bestFit="1" customWidth="1"/>
    <col min="11515" max="11756" width="9.140625" style="57"/>
    <col min="11757" max="11757" width="4.28515625" style="57" customWidth="1"/>
    <col min="11758" max="11758" width="18.5703125" style="57" customWidth="1"/>
    <col min="11759" max="11759" width="41.5703125" style="57" customWidth="1"/>
    <col min="11760" max="11760" width="9.5703125" style="57" customWidth="1"/>
    <col min="11761" max="11761" width="18.140625" style="57" customWidth="1"/>
    <col min="11762" max="11762" width="10.28515625" style="57" bestFit="1" customWidth="1"/>
    <col min="11763" max="11763" width="19.28515625" style="57" customWidth="1"/>
    <col min="11764" max="11764" width="13" style="57" customWidth="1"/>
    <col min="11765" max="11765" width="15.7109375" style="57" customWidth="1"/>
    <col min="11766" max="11766" width="18.42578125" style="57" customWidth="1"/>
    <col min="11767" max="11767" width="8.42578125" style="57" customWidth="1"/>
    <col min="11768" max="11768" width="13.5703125" style="57" customWidth="1"/>
    <col min="11769" max="11769" width="11.85546875" style="57" customWidth="1"/>
    <col min="11770" max="11770" width="10" style="57" bestFit="1" customWidth="1"/>
    <col min="11771" max="12012" width="9.140625" style="57"/>
    <col min="12013" max="12013" width="4.28515625" style="57" customWidth="1"/>
    <col min="12014" max="12014" width="18.5703125" style="57" customWidth="1"/>
    <col min="12015" max="12015" width="41.5703125" style="57" customWidth="1"/>
    <col min="12016" max="12016" width="9.5703125" style="57" customWidth="1"/>
    <col min="12017" max="12017" width="18.140625" style="57" customWidth="1"/>
    <col min="12018" max="12018" width="10.28515625" style="57" bestFit="1" customWidth="1"/>
    <col min="12019" max="12019" width="19.28515625" style="57" customWidth="1"/>
    <col min="12020" max="12020" width="13" style="57" customWidth="1"/>
    <col min="12021" max="12021" width="15.7109375" style="57" customWidth="1"/>
    <col min="12022" max="12022" width="18.42578125" style="57" customWidth="1"/>
    <col min="12023" max="12023" width="8.42578125" style="57" customWidth="1"/>
    <col min="12024" max="12024" width="13.5703125" style="57" customWidth="1"/>
    <col min="12025" max="12025" width="11.85546875" style="57" customWidth="1"/>
    <col min="12026" max="12026" width="10" style="57" bestFit="1" customWidth="1"/>
    <col min="12027" max="12268" width="9.140625" style="57"/>
    <col min="12269" max="12269" width="4.28515625" style="57" customWidth="1"/>
    <col min="12270" max="12270" width="18.5703125" style="57" customWidth="1"/>
    <col min="12271" max="12271" width="41.5703125" style="57" customWidth="1"/>
    <col min="12272" max="12272" width="9.5703125" style="57" customWidth="1"/>
    <col min="12273" max="12273" width="18.140625" style="57" customWidth="1"/>
    <col min="12274" max="12274" width="10.28515625" style="57" bestFit="1" customWidth="1"/>
    <col min="12275" max="12275" width="19.28515625" style="57" customWidth="1"/>
    <col min="12276" max="12276" width="13" style="57" customWidth="1"/>
    <col min="12277" max="12277" width="15.7109375" style="57" customWidth="1"/>
    <col min="12278" max="12278" width="18.42578125" style="57" customWidth="1"/>
    <col min="12279" max="12279" width="8.42578125" style="57" customWidth="1"/>
    <col min="12280" max="12280" width="13.5703125" style="57" customWidth="1"/>
    <col min="12281" max="12281" width="11.85546875" style="57" customWidth="1"/>
    <col min="12282" max="12282" width="10" style="57" bestFit="1" customWidth="1"/>
    <col min="12283" max="12524" width="9.140625" style="57"/>
    <col min="12525" max="12525" width="4.28515625" style="57" customWidth="1"/>
    <col min="12526" max="12526" width="18.5703125" style="57" customWidth="1"/>
    <col min="12527" max="12527" width="41.5703125" style="57" customWidth="1"/>
    <col min="12528" max="12528" width="9.5703125" style="57" customWidth="1"/>
    <col min="12529" max="12529" width="18.140625" style="57" customWidth="1"/>
    <col min="12530" max="12530" width="10.28515625" style="57" bestFit="1" customWidth="1"/>
    <col min="12531" max="12531" width="19.28515625" style="57" customWidth="1"/>
    <col min="12532" max="12532" width="13" style="57" customWidth="1"/>
    <col min="12533" max="12533" width="15.7109375" style="57" customWidth="1"/>
    <col min="12534" max="12534" width="18.42578125" style="57" customWidth="1"/>
    <col min="12535" max="12535" width="8.42578125" style="57" customWidth="1"/>
    <col min="12536" max="12536" width="13.5703125" style="57" customWidth="1"/>
    <col min="12537" max="12537" width="11.85546875" style="57" customWidth="1"/>
    <col min="12538" max="12538" width="10" style="57" bestFit="1" customWidth="1"/>
    <col min="12539" max="12780" width="9.140625" style="57"/>
    <col min="12781" max="12781" width="4.28515625" style="57" customWidth="1"/>
    <col min="12782" max="12782" width="18.5703125" style="57" customWidth="1"/>
    <col min="12783" max="12783" width="41.5703125" style="57" customWidth="1"/>
    <col min="12784" max="12784" width="9.5703125" style="57" customWidth="1"/>
    <col min="12785" max="12785" width="18.140625" style="57" customWidth="1"/>
    <col min="12786" max="12786" width="10.28515625" style="57" bestFit="1" customWidth="1"/>
    <col min="12787" max="12787" width="19.28515625" style="57" customWidth="1"/>
    <col min="12788" max="12788" width="13" style="57" customWidth="1"/>
    <col min="12789" max="12789" width="15.7109375" style="57" customWidth="1"/>
    <col min="12790" max="12790" width="18.42578125" style="57" customWidth="1"/>
    <col min="12791" max="12791" width="8.42578125" style="57" customWidth="1"/>
    <col min="12792" max="12792" width="13.5703125" style="57" customWidth="1"/>
    <col min="12793" max="12793" width="11.85546875" style="57" customWidth="1"/>
    <col min="12794" max="12794" width="10" style="57" bestFit="1" customWidth="1"/>
    <col min="12795" max="13036" width="9.140625" style="57"/>
    <col min="13037" max="13037" width="4.28515625" style="57" customWidth="1"/>
    <col min="13038" max="13038" width="18.5703125" style="57" customWidth="1"/>
    <col min="13039" max="13039" width="41.5703125" style="57" customWidth="1"/>
    <col min="13040" max="13040" width="9.5703125" style="57" customWidth="1"/>
    <col min="13041" max="13041" width="18.140625" style="57" customWidth="1"/>
    <col min="13042" max="13042" width="10.28515625" style="57" bestFit="1" customWidth="1"/>
    <col min="13043" max="13043" width="19.28515625" style="57" customWidth="1"/>
    <col min="13044" max="13044" width="13" style="57" customWidth="1"/>
    <col min="13045" max="13045" width="15.7109375" style="57" customWidth="1"/>
    <col min="13046" max="13046" width="18.42578125" style="57" customWidth="1"/>
    <col min="13047" max="13047" width="8.42578125" style="57" customWidth="1"/>
    <col min="13048" max="13048" width="13.5703125" style="57" customWidth="1"/>
    <col min="13049" max="13049" width="11.85546875" style="57" customWidth="1"/>
    <col min="13050" max="13050" width="10" style="57" bestFit="1" customWidth="1"/>
    <col min="13051" max="13292" width="9.140625" style="57"/>
    <col min="13293" max="13293" width="4.28515625" style="57" customWidth="1"/>
    <col min="13294" max="13294" width="18.5703125" style="57" customWidth="1"/>
    <col min="13295" max="13295" width="41.5703125" style="57" customWidth="1"/>
    <col min="13296" max="13296" width="9.5703125" style="57" customWidth="1"/>
    <col min="13297" max="13297" width="18.140625" style="57" customWidth="1"/>
    <col min="13298" max="13298" width="10.28515625" style="57" bestFit="1" customWidth="1"/>
    <col min="13299" max="13299" width="19.28515625" style="57" customWidth="1"/>
    <col min="13300" max="13300" width="13" style="57" customWidth="1"/>
    <col min="13301" max="13301" width="15.7109375" style="57" customWidth="1"/>
    <col min="13302" max="13302" width="18.42578125" style="57" customWidth="1"/>
    <col min="13303" max="13303" width="8.42578125" style="57" customWidth="1"/>
    <col min="13304" max="13304" width="13.5703125" style="57" customWidth="1"/>
    <col min="13305" max="13305" width="11.85546875" style="57" customWidth="1"/>
    <col min="13306" max="13306" width="10" style="57" bestFit="1" customWidth="1"/>
    <col min="13307" max="13548" width="9.140625" style="57"/>
    <col min="13549" max="13549" width="4.28515625" style="57" customWidth="1"/>
    <col min="13550" max="13550" width="18.5703125" style="57" customWidth="1"/>
    <col min="13551" max="13551" width="41.5703125" style="57" customWidth="1"/>
    <col min="13552" max="13552" width="9.5703125" style="57" customWidth="1"/>
    <col min="13553" max="13553" width="18.140625" style="57" customWidth="1"/>
    <col min="13554" max="13554" width="10.28515625" style="57" bestFit="1" customWidth="1"/>
    <col min="13555" max="13555" width="19.28515625" style="57" customWidth="1"/>
    <col min="13556" max="13556" width="13" style="57" customWidth="1"/>
    <col min="13557" max="13557" width="15.7109375" style="57" customWidth="1"/>
    <col min="13558" max="13558" width="18.42578125" style="57" customWidth="1"/>
    <col min="13559" max="13559" width="8.42578125" style="57" customWidth="1"/>
    <col min="13560" max="13560" width="13.5703125" style="57" customWidth="1"/>
    <col min="13561" max="13561" width="11.85546875" style="57" customWidth="1"/>
    <col min="13562" max="13562" width="10" style="57" bestFit="1" customWidth="1"/>
    <col min="13563" max="13804" width="9.140625" style="57"/>
    <col min="13805" max="13805" width="4.28515625" style="57" customWidth="1"/>
    <col min="13806" max="13806" width="18.5703125" style="57" customWidth="1"/>
    <col min="13807" max="13807" width="41.5703125" style="57" customWidth="1"/>
    <col min="13808" max="13808" width="9.5703125" style="57" customWidth="1"/>
    <col min="13809" max="13809" width="18.140625" style="57" customWidth="1"/>
    <col min="13810" max="13810" width="10.28515625" style="57" bestFit="1" customWidth="1"/>
    <col min="13811" max="13811" width="19.28515625" style="57" customWidth="1"/>
    <col min="13812" max="13812" width="13" style="57" customWidth="1"/>
    <col min="13813" max="13813" width="15.7109375" style="57" customWidth="1"/>
    <col min="13814" max="13814" width="18.42578125" style="57" customWidth="1"/>
    <col min="13815" max="13815" width="8.42578125" style="57" customWidth="1"/>
    <col min="13816" max="13816" width="13.5703125" style="57" customWidth="1"/>
    <col min="13817" max="13817" width="11.85546875" style="57" customWidth="1"/>
    <col min="13818" max="13818" width="10" style="57" bestFit="1" customWidth="1"/>
    <col min="13819" max="14060" width="9.140625" style="57"/>
    <col min="14061" max="14061" width="4.28515625" style="57" customWidth="1"/>
    <col min="14062" max="14062" width="18.5703125" style="57" customWidth="1"/>
    <col min="14063" max="14063" width="41.5703125" style="57" customWidth="1"/>
    <col min="14064" max="14064" width="9.5703125" style="57" customWidth="1"/>
    <col min="14065" max="14065" width="18.140625" style="57" customWidth="1"/>
    <col min="14066" max="14066" width="10.28515625" style="57" bestFit="1" customWidth="1"/>
    <col min="14067" max="14067" width="19.28515625" style="57" customWidth="1"/>
    <col min="14068" max="14068" width="13" style="57" customWidth="1"/>
    <col min="14069" max="14069" width="15.7109375" style="57" customWidth="1"/>
    <col min="14070" max="14070" width="18.42578125" style="57" customWidth="1"/>
    <col min="14071" max="14071" width="8.42578125" style="57" customWidth="1"/>
    <col min="14072" max="14072" width="13.5703125" style="57" customWidth="1"/>
    <col min="14073" max="14073" width="11.85546875" style="57" customWidth="1"/>
    <col min="14074" max="14074" width="10" style="57" bestFit="1" customWidth="1"/>
    <col min="14075" max="14316" width="9.140625" style="57"/>
    <col min="14317" max="14317" width="4.28515625" style="57" customWidth="1"/>
    <col min="14318" max="14318" width="18.5703125" style="57" customWidth="1"/>
    <col min="14319" max="14319" width="41.5703125" style="57" customWidth="1"/>
    <col min="14320" max="14320" width="9.5703125" style="57" customWidth="1"/>
    <col min="14321" max="14321" width="18.140625" style="57" customWidth="1"/>
    <col min="14322" max="14322" width="10.28515625" style="57" bestFit="1" customWidth="1"/>
    <col min="14323" max="14323" width="19.28515625" style="57" customWidth="1"/>
    <col min="14324" max="14324" width="13" style="57" customWidth="1"/>
    <col min="14325" max="14325" width="15.7109375" style="57" customWidth="1"/>
    <col min="14326" max="14326" width="18.42578125" style="57" customWidth="1"/>
    <col min="14327" max="14327" width="8.42578125" style="57" customWidth="1"/>
    <col min="14328" max="14328" width="13.5703125" style="57" customWidth="1"/>
    <col min="14329" max="14329" width="11.85546875" style="57" customWidth="1"/>
    <col min="14330" max="14330" width="10" style="57" bestFit="1" customWidth="1"/>
    <col min="14331" max="14572" width="9.140625" style="57"/>
    <col min="14573" max="14573" width="4.28515625" style="57" customWidth="1"/>
    <col min="14574" max="14574" width="18.5703125" style="57" customWidth="1"/>
    <col min="14575" max="14575" width="41.5703125" style="57" customWidth="1"/>
    <col min="14576" max="14576" width="9.5703125" style="57" customWidth="1"/>
    <col min="14577" max="14577" width="18.140625" style="57" customWidth="1"/>
    <col min="14578" max="14578" width="10.28515625" style="57" bestFit="1" customWidth="1"/>
    <col min="14579" max="14579" width="19.28515625" style="57" customWidth="1"/>
    <col min="14580" max="14580" width="13" style="57" customWidth="1"/>
    <col min="14581" max="14581" width="15.7109375" style="57" customWidth="1"/>
    <col min="14582" max="14582" width="18.42578125" style="57" customWidth="1"/>
    <col min="14583" max="14583" width="8.42578125" style="57" customWidth="1"/>
    <col min="14584" max="14584" width="13.5703125" style="57" customWidth="1"/>
    <col min="14585" max="14585" width="11.85546875" style="57" customWidth="1"/>
    <col min="14586" max="14586" width="10" style="57" bestFit="1" customWidth="1"/>
    <col min="14587" max="14828" width="9.140625" style="57"/>
    <col min="14829" max="14829" width="4.28515625" style="57" customWidth="1"/>
    <col min="14830" max="14830" width="18.5703125" style="57" customWidth="1"/>
    <col min="14831" max="14831" width="41.5703125" style="57" customWidth="1"/>
    <col min="14832" max="14832" width="9.5703125" style="57" customWidth="1"/>
    <col min="14833" max="14833" width="18.140625" style="57" customWidth="1"/>
    <col min="14834" max="14834" width="10.28515625" style="57" bestFit="1" customWidth="1"/>
    <col min="14835" max="14835" width="19.28515625" style="57" customWidth="1"/>
    <col min="14836" max="14836" width="13" style="57" customWidth="1"/>
    <col min="14837" max="14837" width="15.7109375" style="57" customWidth="1"/>
    <col min="14838" max="14838" width="18.42578125" style="57" customWidth="1"/>
    <col min="14839" max="14839" width="8.42578125" style="57" customWidth="1"/>
    <col min="14840" max="14840" width="13.5703125" style="57" customWidth="1"/>
    <col min="14841" max="14841" width="11.85546875" style="57" customWidth="1"/>
    <col min="14842" max="14842" width="10" style="57" bestFit="1" customWidth="1"/>
    <col min="14843" max="15084" width="9.140625" style="57"/>
    <col min="15085" max="15085" width="4.28515625" style="57" customWidth="1"/>
    <col min="15086" max="15086" width="18.5703125" style="57" customWidth="1"/>
    <col min="15087" max="15087" width="41.5703125" style="57" customWidth="1"/>
    <col min="15088" max="15088" width="9.5703125" style="57" customWidth="1"/>
    <col min="15089" max="15089" width="18.140625" style="57" customWidth="1"/>
    <col min="15090" max="15090" width="10.28515625" style="57" bestFit="1" customWidth="1"/>
    <col min="15091" max="15091" width="19.28515625" style="57" customWidth="1"/>
    <col min="15092" max="15092" width="13" style="57" customWidth="1"/>
    <col min="15093" max="15093" width="15.7109375" style="57" customWidth="1"/>
    <col min="15094" max="15094" width="18.42578125" style="57" customWidth="1"/>
    <col min="15095" max="15095" width="8.42578125" style="57" customWidth="1"/>
    <col min="15096" max="15096" width="13.5703125" style="57" customWidth="1"/>
    <col min="15097" max="15097" width="11.85546875" style="57" customWidth="1"/>
    <col min="15098" max="15098" width="10" style="57" bestFit="1" customWidth="1"/>
    <col min="15099" max="15340" width="9.140625" style="57"/>
    <col min="15341" max="15341" width="4.28515625" style="57" customWidth="1"/>
    <col min="15342" max="15342" width="18.5703125" style="57" customWidth="1"/>
    <col min="15343" max="15343" width="41.5703125" style="57" customWidth="1"/>
    <col min="15344" max="15344" width="9.5703125" style="57" customWidth="1"/>
    <col min="15345" max="15345" width="18.140625" style="57" customWidth="1"/>
    <col min="15346" max="15346" width="10.28515625" style="57" bestFit="1" customWidth="1"/>
    <col min="15347" max="15347" width="19.28515625" style="57" customWidth="1"/>
    <col min="15348" max="15348" width="13" style="57" customWidth="1"/>
    <col min="15349" max="15349" width="15.7109375" style="57" customWidth="1"/>
    <col min="15350" max="15350" width="18.42578125" style="57" customWidth="1"/>
    <col min="15351" max="15351" width="8.42578125" style="57" customWidth="1"/>
    <col min="15352" max="15352" width="13.5703125" style="57" customWidth="1"/>
    <col min="15353" max="15353" width="11.85546875" style="57" customWidth="1"/>
    <col min="15354" max="15354" width="10" style="57" bestFit="1" customWidth="1"/>
    <col min="15355" max="15596" width="9.140625" style="57"/>
    <col min="15597" max="15597" width="4.28515625" style="57" customWidth="1"/>
    <col min="15598" max="15598" width="18.5703125" style="57" customWidth="1"/>
    <col min="15599" max="15599" width="41.5703125" style="57" customWidth="1"/>
    <col min="15600" max="15600" width="9.5703125" style="57" customWidth="1"/>
    <col min="15601" max="15601" width="18.140625" style="57" customWidth="1"/>
    <col min="15602" max="15602" width="10.28515625" style="57" bestFit="1" customWidth="1"/>
    <col min="15603" max="15603" width="19.28515625" style="57" customWidth="1"/>
    <col min="15604" max="15604" width="13" style="57" customWidth="1"/>
    <col min="15605" max="15605" width="15.7109375" style="57" customWidth="1"/>
    <col min="15606" max="15606" width="18.42578125" style="57" customWidth="1"/>
    <col min="15607" max="15607" width="8.42578125" style="57" customWidth="1"/>
    <col min="15608" max="15608" width="13.5703125" style="57" customWidth="1"/>
    <col min="15609" max="15609" width="11.85546875" style="57" customWidth="1"/>
    <col min="15610" max="15610" width="10" style="57" bestFit="1" customWidth="1"/>
    <col min="15611" max="15852" width="9.140625" style="57"/>
    <col min="15853" max="15853" width="4.28515625" style="57" customWidth="1"/>
    <col min="15854" max="15854" width="18.5703125" style="57" customWidth="1"/>
    <col min="15855" max="15855" width="41.5703125" style="57" customWidth="1"/>
    <col min="15856" max="15856" width="9.5703125" style="57" customWidth="1"/>
    <col min="15857" max="15857" width="18.140625" style="57" customWidth="1"/>
    <col min="15858" max="15858" width="10.28515625" style="57" bestFit="1" customWidth="1"/>
    <col min="15859" max="15859" width="19.28515625" style="57" customWidth="1"/>
    <col min="15860" max="15860" width="13" style="57" customWidth="1"/>
    <col min="15861" max="15861" width="15.7109375" style="57" customWidth="1"/>
    <col min="15862" max="15862" width="18.42578125" style="57" customWidth="1"/>
    <col min="15863" max="15863" width="8.42578125" style="57" customWidth="1"/>
    <col min="15864" max="15864" width="13.5703125" style="57" customWidth="1"/>
    <col min="15865" max="15865" width="11.85546875" style="57" customWidth="1"/>
    <col min="15866" max="15866" width="10" style="57" bestFit="1" customWidth="1"/>
    <col min="15867" max="16108" width="9.140625" style="57"/>
    <col min="16109" max="16109" width="4.28515625" style="57" customWidth="1"/>
    <col min="16110" max="16110" width="18.5703125" style="57" customWidth="1"/>
    <col min="16111" max="16111" width="41.5703125" style="57" customWidth="1"/>
    <col min="16112" max="16112" width="9.5703125" style="57" customWidth="1"/>
    <col min="16113" max="16113" width="18.140625" style="57" customWidth="1"/>
    <col min="16114" max="16114" width="10.28515625" style="57" bestFit="1" customWidth="1"/>
    <col min="16115" max="16115" width="19.28515625" style="57" customWidth="1"/>
    <col min="16116" max="16116" width="13" style="57" customWidth="1"/>
    <col min="16117" max="16117" width="15.7109375" style="57" customWidth="1"/>
    <col min="16118" max="16118" width="18.42578125" style="57" customWidth="1"/>
    <col min="16119" max="16119" width="8.42578125" style="57" customWidth="1"/>
    <col min="16120" max="16120" width="13.5703125" style="57" customWidth="1"/>
    <col min="16121" max="16121" width="11.85546875" style="57" customWidth="1"/>
    <col min="16122" max="16122" width="10" style="57" bestFit="1" customWidth="1"/>
    <col min="16123" max="16384" width="9.140625" style="57"/>
  </cols>
  <sheetData>
    <row r="2" spans="1:236" s="40" customFormat="1" ht="9.75" customHeight="1">
      <c r="A2" s="1"/>
      <c r="B2" s="230"/>
      <c r="C2" s="42"/>
      <c r="D2" s="1"/>
      <c r="E2" s="225"/>
      <c r="F2" s="380"/>
      <c r="I2" s="1"/>
      <c r="J2" s="44"/>
      <c r="L2" s="42"/>
    </row>
    <row r="3" spans="1:236" s="72" customFormat="1" ht="26.25" customHeight="1">
      <c r="B3" s="534"/>
      <c r="C3" s="534"/>
      <c r="D3" s="361"/>
      <c r="E3" s="220"/>
      <c r="F3" s="534"/>
      <c r="G3" s="534"/>
      <c r="H3" s="534"/>
      <c r="I3" s="361"/>
      <c r="K3" s="535"/>
      <c r="L3" s="535"/>
      <c r="M3" s="535"/>
      <c r="N3" s="535"/>
      <c r="O3" s="535"/>
      <c r="P3" s="361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  <c r="FF3" s="534"/>
      <c r="FG3" s="534"/>
      <c r="FH3" s="534"/>
      <c r="FI3" s="534"/>
      <c r="FJ3" s="534"/>
      <c r="FK3" s="534"/>
      <c r="FL3" s="534"/>
      <c r="FM3" s="534"/>
      <c r="FN3" s="534"/>
      <c r="FO3" s="534"/>
      <c r="FP3" s="534"/>
      <c r="FQ3" s="534"/>
      <c r="FR3" s="534"/>
      <c r="FS3" s="534"/>
      <c r="FT3" s="534"/>
      <c r="FU3" s="534"/>
      <c r="FV3" s="534"/>
      <c r="FW3" s="534"/>
      <c r="FX3" s="534"/>
      <c r="FY3" s="534"/>
      <c r="FZ3" s="534"/>
      <c r="GA3" s="534"/>
      <c r="GB3" s="534"/>
      <c r="GC3" s="534"/>
      <c r="GD3" s="534"/>
      <c r="GE3" s="534"/>
      <c r="GF3" s="534"/>
      <c r="GG3" s="534"/>
      <c r="GH3" s="534"/>
      <c r="GI3" s="534"/>
      <c r="GJ3" s="534"/>
      <c r="GK3" s="534"/>
      <c r="GL3" s="534"/>
      <c r="GM3" s="534"/>
      <c r="GN3" s="534"/>
      <c r="GO3" s="534"/>
      <c r="GP3" s="534"/>
      <c r="GQ3" s="534"/>
      <c r="GR3" s="534"/>
      <c r="GS3" s="534"/>
      <c r="GT3" s="534"/>
      <c r="GU3" s="534"/>
      <c r="GV3" s="534"/>
      <c r="GW3" s="534"/>
      <c r="GX3" s="534"/>
      <c r="GY3" s="534"/>
      <c r="GZ3" s="534"/>
      <c r="HA3" s="534"/>
      <c r="HB3" s="534"/>
      <c r="HC3" s="534"/>
      <c r="HD3" s="534"/>
      <c r="HE3" s="534"/>
      <c r="HF3" s="534"/>
      <c r="HG3" s="534"/>
      <c r="HH3" s="534"/>
    </row>
    <row r="4" spans="1:236" s="72" customFormat="1" ht="26.25" customHeight="1">
      <c r="A4" s="361"/>
      <c r="B4" s="231"/>
      <c r="C4" s="361"/>
      <c r="D4" s="361"/>
      <c r="E4" s="220"/>
      <c r="F4" s="220"/>
      <c r="G4" s="361"/>
      <c r="K4" s="536"/>
      <c r="L4" s="536"/>
      <c r="M4" s="536"/>
      <c r="N4" s="536"/>
      <c r="O4" s="536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361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1"/>
      <c r="EL4" s="361"/>
      <c r="EM4" s="361"/>
      <c r="EN4" s="361"/>
      <c r="EO4" s="361"/>
      <c r="EP4" s="361"/>
      <c r="EQ4" s="361"/>
      <c r="ER4" s="361"/>
      <c r="ES4" s="361"/>
      <c r="ET4" s="361"/>
      <c r="EU4" s="361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1"/>
      <c r="HU4" s="361"/>
      <c r="HV4" s="361"/>
      <c r="HW4" s="361"/>
      <c r="HX4" s="361"/>
      <c r="HY4" s="361"/>
      <c r="HZ4" s="361"/>
      <c r="IA4" s="361"/>
      <c r="IB4" s="361"/>
    </row>
    <row r="5" spans="1:236" s="187" customFormat="1" ht="24.6" customHeight="1">
      <c r="A5" s="537" t="s">
        <v>729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</row>
    <row r="6" spans="1:236" s="34" customFormat="1" ht="21.6" customHeight="1">
      <c r="A6" s="538" t="s">
        <v>30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</row>
    <row r="7" spans="1:236" s="47" customFormat="1" ht="36" customHeight="1">
      <c r="A7" s="540" t="s">
        <v>31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</row>
    <row r="8" spans="1:236" s="34" customFormat="1" ht="18.600000000000001" customHeight="1">
      <c r="A8" s="539" t="s">
        <v>2064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</row>
    <row r="9" spans="1:236" s="34" customFormat="1" ht="26.25" customHeight="1">
      <c r="A9" s="517" t="s">
        <v>1492</v>
      </c>
      <c r="B9" s="517" t="s">
        <v>6</v>
      </c>
      <c r="C9" s="532" t="s">
        <v>4</v>
      </c>
      <c r="D9" s="517" t="s">
        <v>725</v>
      </c>
      <c r="E9" s="530" t="s">
        <v>1</v>
      </c>
      <c r="F9" s="531"/>
      <c r="G9" s="530" t="s">
        <v>32</v>
      </c>
      <c r="H9" s="531"/>
      <c r="I9" s="530" t="s">
        <v>2</v>
      </c>
      <c r="J9" s="531"/>
    </row>
    <row r="10" spans="1:236" s="34" customFormat="1" ht="16.5" customHeight="1">
      <c r="A10" s="541"/>
      <c r="B10" s="518"/>
      <c r="C10" s="533"/>
      <c r="D10" s="518"/>
      <c r="E10" s="35" t="s">
        <v>595</v>
      </c>
      <c r="F10" s="35" t="s">
        <v>596</v>
      </c>
      <c r="G10" s="35" t="s">
        <v>595</v>
      </c>
      <c r="H10" s="35" t="s">
        <v>596</v>
      </c>
      <c r="I10" s="35" t="s">
        <v>595</v>
      </c>
      <c r="J10" s="35" t="s">
        <v>596</v>
      </c>
    </row>
    <row r="11" spans="1:236" s="47" customFormat="1" ht="13.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</row>
    <row r="12" spans="1:236" s="47" customFormat="1" ht="34.5" customHeight="1">
      <c r="A12" s="227"/>
      <c r="B12" s="502" t="s">
        <v>1080</v>
      </c>
      <c r="C12" s="503"/>
      <c r="D12" s="504"/>
      <c r="E12" s="33"/>
      <c r="F12" s="33"/>
      <c r="G12" s="33"/>
      <c r="H12" s="33"/>
      <c r="I12" s="33"/>
      <c r="J12" s="33"/>
    </row>
    <row r="13" spans="1:236" s="47" customFormat="1" ht="25.5" customHeight="1">
      <c r="A13" s="228"/>
      <c r="B13" s="505" t="s">
        <v>33</v>
      </c>
      <c r="C13" s="506"/>
      <c r="D13" s="58"/>
      <c r="E13" s="53"/>
      <c r="F13" s="53"/>
      <c r="G13" s="53"/>
      <c r="H13" s="53"/>
      <c r="I13" s="53"/>
      <c r="J13" s="53"/>
    </row>
    <row r="14" spans="1:236" s="47" customFormat="1" ht="27" customHeight="1">
      <c r="A14" s="345"/>
      <c r="B14" s="357"/>
      <c r="C14" s="54" t="s">
        <v>35</v>
      </c>
      <c r="D14" s="55"/>
      <c r="E14" s="53" t="s">
        <v>550</v>
      </c>
      <c r="F14" s="53" t="s">
        <v>550</v>
      </c>
      <c r="G14" s="200">
        <v>9</v>
      </c>
      <c r="H14" s="200">
        <v>9</v>
      </c>
      <c r="I14" s="53" t="s">
        <v>36</v>
      </c>
      <c r="J14" s="53" t="s">
        <v>36</v>
      </c>
    </row>
    <row r="15" spans="1:236" ht="31.9" customHeight="1">
      <c r="A15" s="346"/>
      <c r="B15" s="358"/>
      <c r="C15" s="54" t="s">
        <v>37</v>
      </c>
      <c r="D15" s="55"/>
      <c r="E15" s="53" t="s">
        <v>597</v>
      </c>
      <c r="F15" s="53" t="s">
        <v>597</v>
      </c>
      <c r="G15" s="200">
        <v>9</v>
      </c>
      <c r="H15" s="200">
        <v>9</v>
      </c>
      <c r="I15" s="53" t="s">
        <v>36</v>
      </c>
      <c r="J15" s="53" t="s">
        <v>36</v>
      </c>
      <c r="L15" s="57"/>
      <c r="M15" s="57"/>
      <c r="N15" s="57"/>
    </row>
    <row r="16" spans="1:236" ht="56.45" customHeight="1">
      <c r="A16" s="346">
        <v>1</v>
      </c>
      <c r="B16" s="358" t="s">
        <v>34</v>
      </c>
      <c r="C16" s="54" t="s">
        <v>732</v>
      </c>
      <c r="D16" s="55"/>
      <c r="E16" s="53" t="s">
        <v>1081</v>
      </c>
      <c r="F16" s="53" t="s">
        <v>1081</v>
      </c>
      <c r="G16" s="200">
        <v>18</v>
      </c>
      <c r="H16" s="200">
        <v>18</v>
      </c>
      <c r="I16" s="53" t="s">
        <v>1082</v>
      </c>
      <c r="J16" s="53" t="s">
        <v>1082</v>
      </c>
      <c r="L16" s="57"/>
      <c r="M16" s="57"/>
      <c r="N16" s="57"/>
    </row>
    <row r="17" spans="1:14" ht="28.5" customHeight="1">
      <c r="A17" s="346"/>
      <c r="B17" s="358"/>
      <c r="C17" s="54" t="s">
        <v>1446</v>
      </c>
      <c r="D17" s="55"/>
      <c r="E17" s="53" t="s">
        <v>1083</v>
      </c>
      <c r="F17" s="53" t="s">
        <v>1083</v>
      </c>
      <c r="G17" s="200">
        <v>14</v>
      </c>
      <c r="H17" s="200">
        <v>14</v>
      </c>
      <c r="I17" s="53" t="s">
        <v>1455</v>
      </c>
      <c r="J17" s="53" t="s">
        <v>1455</v>
      </c>
      <c r="L17" s="57"/>
      <c r="M17" s="57"/>
      <c r="N17" s="57"/>
    </row>
    <row r="18" spans="1:14" ht="25.5" customHeight="1">
      <c r="A18" s="346"/>
      <c r="B18" s="358"/>
      <c r="C18" s="54" t="s">
        <v>733</v>
      </c>
      <c r="D18" s="55"/>
      <c r="E18" s="53" t="s">
        <v>1456</v>
      </c>
      <c r="F18" s="53" t="s">
        <v>1456</v>
      </c>
      <c r="G18" s="200">
        <v>16</v>
      </c>
      <c r="H18" s="200">
        <v>16</v>
      </c>
      <c r="I18" s="53" t="s">
        <v>1457</v>
      </c>
      <c r="J18" s="53" t="s">
        <v>1457</v>
      </c>
      <c r="L18" s="57"/>
      <c r="M18" s="57"/>
      <c r="N18" s="57"/>
    </row>
    <row r="19" spans="1:14" ht="16.5" customHeight="1">
      <c r="A19" s="347"/>
      <c r="B19" s="359"/>
      <c r="C19" s="100" t="s">
        <v>38</v>
      </c>
      <c r="D19" s="58">
        <v>5</v>
      </c>
      <c r="E19" s="221"/>
      <c r="F19" s="221"/>
      <c r="G19" s="381"/>
      <c r="H19" s="381"/>
      <c r="I19" s="153"/>
      <c r="J19" s="153"/>
      <c r="L19" s="57"/>
      <c r="M19" s="57"/>
      <c r="N19" s="57"/>
    </row>
    <row r="20" spans="1:14" ht="27.75" customHeight="1">
      <c r="A20" s="345"/>
      <c r="B20" s="357"/>
      <c r="C20" s="153" t="s">
        <v>39</v>
      </c>
      <c r="D20" s="189"/>
      <c r="E20" s="56" t="s">
        <v>598</v>
      </c>
      <c r="F20" s="56" t="s">
        <v>598</v>
      </c>
      <c r="G20" s="200">
        <v>4</v>
      </c>
      <c r="H20" s="200">
        <v>4</v>
      </c>
      <c r="I20" s="62" t="s">
        <v>40</v>
      </c>
      <c r="J20" s="62" t="s">
        <v>40</v>
      </c>
      <c r="L20" s="57"/>
      <c r="M20" s="57"/>
      <c r="N20" s="57"/>
    </row>
    <row r="21" spans="1:14" ht="31.9" customHeight="1">
      <c r="A21" s="346">
        <v>2</v>
      </c>
      <c r="B21" s="358" t="s">
        <v>392</v>
      </c>
      <c r="C21" s="65" t="s">
        <v>1458</v>
      </c>
      <c r="D21" s="189"/>
      <c r="E21" s="56" t="s">
        <v>1459</v>
      </c>
      <c r="F21" s="56" t="s">
        <v>1459</v>
      </c>
      <c r="G21" s="200">
        <v>14</v>
      </c>
      <c r="H21" s="200">
        <v>14</v>
      </c>
      <c r="I21" s="62" t="s">
        <v>1460</v>
      </c>
      <c r="J21" s="62" t="s">
        <v>1460</v>
      </c>
      <c r="L21" s="57"/>
      <c r="M21" s="57"/>
      <c r="N21" s="57"/>
    </row>
    <row r="22" spans="1:14" ht="18.600000000000001" customHeight="1">
      <c r="A22" s="347"/>
      <c r="B22" s="359"/>
      <c r="C22" s="100" t="s">
        <v>38</v>
      </c>
      <c r="D22" s="58">
        <v>2</v>
      </c>
      <c r="E22" s="221"/>
      <c r="F22" s="221"/>
      <c r="G22" s="381"/>
      <c r="H22" s="381"/>
      <c r="I22" s="153"/>
      <c r="J22" s="153"/>
      <c r="L22" s="57"/>
      <c r="M22" s="57"/>
      <c r="N22" s="57"/>
    </row>
    <row r="23" spans="1:14" ht="28.15" customHeight="1">
      <c r="A23" s="345"/>
      <c r="B23" s="357"/>
      <c r="C23" s="54" t="s">
        <v>590</v>
      </c>
      <c r="D23" s="58"/>
      <c r="E23" s="53" t="s">
        <v>599</v>
      </c>
      <c r="F23" s="53" t="s">
        <v>599</v>
      </c>
      <c r="G23" s="200">
        <v>6</v>
      </c>
      <c r="H23" s="200">
        <v>6</v>
      </c>
      <c r="I23" s="200" t="s">
        <v>44</v>
      </c>
      <c r="J23" s="200" t="s">
        <v>44</v>
      </c>
      <c r="L23" s="57"/>
      <c r="M23" s="57"/>
      <c r="N23" s="57"/>
    </row>
    <row r="24" spans="1:14" ht="27" customHeight="1">
      <c r="A24" s="346">
        <v>3</v>
      </c>
      <c r="B24" s="358" t="s">
        <v>1491</v>
      </c>
      <c r="C24" s="54" t="s">
        <v>552</v>
      </c>
      <c r="D24" s="55"/>
      <c r="E24" s="53" t="s">
        <v>553</v>
      </c>
      <c r="F24" s="53" t="s">
        <v>553</v>
      </c>
      <c r="G24" s="200">
        <v>15</v>
      </c>
      <c r="H24" s="200">
        <v>15</v>
      </c>
      <c r="I24" s="53" t="s">
        <v>611</v>
      </c>
      <c r="J24" s="53" t="s">
        <v>611</v>
      </c>
      <c r="L24" s="57"/>
      <c r="M24" s="57"/>
      <c r="N24" s="57"/>
    </row>
    <row r="25" spans="1:14" ht="27" customHeight="1">
      <c r="A25" s="346"/>
      <c r="B25" s="358"/>
      <c r="C25" s="54" t="s">
        <v>66</v>
      </c>
      <c r="D25" s="55"/>
      <c r="E25" s="53" t="s">
        <v>554</v>
      </c>
      <c r="F25" s="53" t="s">
        <v>554</v>
      </c>
      <c r="G25" s="200">
        <v>15</v>
      </c>
      <c r="H25" s="200">
        <v>15</v>
      </c>
      <c r="I25" s="53" t="s">
        <v>611</v>
      </c>
      <c r="J25" s="53" t="s">
        <v>611</v>
      </c>
      <c r="L25" s="57"/>
      <c r="M25" s="57"/>
      <c r="N25" s="57"/>
    </row>
    <row r="26" spans="1:14" ht="27" customHeight="1">
      <c r="A26" s="345"/>
      <c r="B26" s="357"/>
      <c r="C26" s="54" t="s">
        <v>45</v>
      </c>
      <c r="D26" s="55"/>
      <c r="E26" s="53" t="s">
        <v>555</v>
      </c>
      <c r="F26" s="53" t="s">
        <v>555</v>
      </c>
      <c r="G26" s="200">
        <v>15</v>
      </c>
      <c r="H26" s="200">
        <v>15</v>
      </c>
      <c r="I26" s="53" t="s">
        <v>611</v>
      </c>
      <c r="J26" s="53" t="s">
        <v>611</v>
      </c>
      <c r="L26" s="57"/>
      <c r="M26" s="57"/>
      <c r="N26" s="57"/>
    </row>
    <row r="27" spans="1:14" ht="27" customHeight="1">
      <c r="A27" s="346"/>
      <c r="B27" s="358"/>
      <c r="C27" s="54" t="s">
        <v>43</v>
      </c>
      <c r="D27" s="55"/>
      <c r="E27" s="53" t="s">
        <v>1387</v>
      </c>
      <c r="F27" s="53" t="s">
        <v>1387</v>
      </c>
      <c r="G27" s="200">
        <v>15</v>
      </c>
      <c r="H27" s="200">
        <v>15</v>
      </c>
      <c r="I27" s="53" t="s">
        <v>611</v>
      </c>
      <c r="J27" s="53" t="s">
        <v>611</v>
      </c>
      <c r="L27" s="57"/>
      <c r="M27" s="57"/>
      <c r="N27" s="57"/>
    </row>
    <row r="28" spans="1:14" ht="24">
      <c r="A28" s="346"/>
      <c r="B28" s="358"/>
      <c r="C28" s="54" t="s">
        <v>556</v>
      </c>
      <c r="D28" s="55"/>
      <c r="E28" s="53" t="s">
        <v>734</v>
      </c>
      <c r="F28" s="53" t="s">
        <v>734</v>
      </c>
      <c r="G28" s="200">
        <v>15</v>
      </c>
      <c r="H28" s="200">
        <v>15</v>
      </c>
      <c r="I28" s="53" t="s">
        <v>611</v>
      </c>
      <c r="J28" s="53" t="s">
        <v>611</v>
      </c>
      <c r="L28" s="57"/>
      <c r="M28" s="57"/>
      <c r="N28" s="57"/>
    </row>
    <row r="29" spans="1:14" ht="27" customHeight="1">
      <c r="A29" s="346"/>
      <c r="B29" s="358"/>
      <c r="C29" s="54" t="s">
        <v>735</v>
      </c>
      <c r="D29" s="55"/>
      <c r="E29" s="53" t="s">
        <v>1388</v>
      </c>
      <c r="F29" s="53" t="s">
        <v>1388</v>
      </c>
      <c r="G29" s="200">
        <v>15</v>
      </c>
      <c r="H29" s="200">
        <v>15</v>
      </c>
      <c r="I29" s="53" t="s">
        <v>611</v>
      </c>
      <c r="J29" s="53" t="s">
        <v>611</v>
      </c>
      <c r="L29" s="57"/>
      <c r="M29" s="57"/>
      <c r="N29" s="57"/>
    </row>
    <row r="30" spans="1:14" ht="41.45" customHeight="1">
      <c r="A30" s="346"/>
      <c r="B30" s="358"/>
      <c r="C30" s="54" t="s">
        <v>1084</v>
      </c>
      <c r="D30" s="55"/>
      <c r="E30" s="53" t="s">
        <v>1389</v>
      </c>
      <c r="F30" s="53" t="s">
        <v>1389</v>
      </c>
      <c r="G30" s="200">
        <v>15</v>
      </c>
      <c r="H30" s="200">
        <v>15</v>
      </c>
      <c r="I30" s="53" t="s">
        <v>1085</v>
      </c>
      <c r="J30" s="53" t="s">
        <v>1085</v>
      </c>
      <c r="L30" s="57"/>
      <c r="M30" s="57"/>
      <c r="N30" s="57"/>
    </row>
    <row r="31" spans="1:14" ht="27" customHeight="1">
      <c r="A31" s="346"/>
      <c r="B31" s="358"/>
      <c r="C31" s="54" t="s">
        <v>43</v>
      </c>
      <c r="D31" s="55"/>
      <c r="E31" s="53" t="s">
        <v>1690</v>
      </c>
      <c r="F31" s="53" t="s">
        <v>1690</v>
      </c>
      <c r="G31" s="200">
        <v>15</v>
      </c>
      <c r="H31" s="200">
        <v>15</v>
      </c>
      <c r="I31" s="53" t="s">
        <v>611</v>
      </c>
      <c r="J31" s="53" t="s">
        <v>611</v>
      </c>
      <c r="L31" s="57"/>
      <c r="M31" s="57"/>
      <c r="N31" s="57"/>
    </row>
    <row r="32" spans="1:14" ht="27" customHeight="1">
      <c r="A32" s="346"/>
      <c r="B32" s="358"/>
      <c r="C32" s="54" t="s">
        <v>1086</v>
      </c>
      <c r="D32" s="55"/>
      <c r="E32" s="53" t="s">
        <v>1087</v>
      </c>
      <c r="F32" s="53" t="s">
        <v>1087</v>
      </c>
      <c r="G32" s="200">
        <v>15</v>
      </c>
      <c r="H32" s="200">
        <v>15</v>
      </c>
      <c r="I32" s="53" t="s">
        <v>611</v>
      </c>
      <c r="J32" s="53" t="s">
        <v>611</v>
      </c>
      <c r="L32" s="57"/>
      <c r="M32" s="57"/>
      <c r="N32" s="57"/>
    </row>
    <row r="33" spans="1:14" ht="27" customHeight="1">
      <c r="A33" s="346"/>
      <c r="B33" s="358"/>
      <c r="C33" s="54" t="s">
        <v>556</v>
      </c>
      <c r="D33" s="55"/>
      <c r="E33" s="53" t="s">
        <v>1088</v>
      </c>
      <c r="F33" s="53" t="s">
        <v>1088</v>
      </c>
      <c r="G33" s="200">
        <v>15</v>
      </c>
      <c r="H33" s="200">
        <v>15</v>
      </c>
      <c r="I33" s="53" t="s">
        <v>611</v>
      </c>
      <c r="J33" s="53" t="s">
        <v>611</v>
      </c>
      <c r="L33" s="57"/>
      <c r="M33" s="57"/>
      <c r="N33" s="57"/>
    </row>
    <row r="34" spans="1:14" ht="27" customHeight="1">
      <c r="A34" s="346"/>
      <c r="B34" s="358"/>
      <c r="C34" s="54" t="s">
        <v>43</v>
      </c>
      <c r="D34" s="55"/>
      <c r="E34" s="53" t="s">
        <v>1461</v>
      </c>
      <c r="F34" s="53" t="s">
        <v>1461</v>
      </c>
      <c r="G34" s="200">
        <v>15</v>
      </c>
      <c r="H34" s="200">
        <v>15</v>
      </c>
      <c r="I34" s="53" t="s">
        <v>611</v>
      </c>
      <c r="J34" s="53" t="s">
        <v>611</v>
      </c>
      <c r="L34" s="57"/>
      <c r="M34" s="57"/>
      <c r="N34" s="57"/>
    </row>
    <row r="35" spans="1:14" ht="27" customHeight="1">
      <c r="A35" s="346"/>
      <c r="B35" s="358"/>
      <c r="C35" s="54" t="s">
        <v>43</v>
      </c>
      <c r="D35" s="58"/>
      <c r="E35" s="53" t="s">
        <v>2031</v>
      </c>
      <c r="F35" s="53" t="s">
        <v>2031</v>
      </c>
      <c r="G35" s="200">
        <v>15</v>
      </c>
      <c r="H35" s="200">
        <v>15</v>
      </c>
      <c r="I35" s="53" t="s">
        <v>611</v>
      </c>
      <c r="J35" s="53" t="s">
        <v>611</v>
      </c>
      <c r="L35" s="57"/>
      <c r="M35" s="57"/>
      <c r="N35" s="57"/>
    </row>
    <row r="36" spans="1:14" ht="18" customHeight="1">
      <c r="A36" s="347"/>
      <c r="B36" s="359"/>
      <c r="C36" s="100" t="s">
        <v>38</v>
      </c>
      <c r="D36" s="58">
        <v>13</v>
      </c>
      <c r="E36" s="53"/>
      <c r="F36" s="53"/>
      <c r="G36" s="200"/>
      <c r="H36" s="200"/>
      <c r="I36" s="53"/>
      <c r="J36" s="53"/>
      <c r="L36" s="57"/>
      <c r="M36" s="57"/>
      <c r="N36" s="57"/>
    </row>
    <row r="37" spans="1:14" ht="27" customHeight="1">
      <c r="A37" s="345"/>
      <c r="B37" s="357"/>
      <c r="C37" s="54" t="s">
        <v>46</v>
      </c>
      <c r="D37" s="55"/>
      <c r="E37" s="53" t="s">
        <v>1689</v>
      </c>
      <c r="F37" s="53" t="s">
        <v>1689</v>
      </c>
      <c r="G37" s="200">
        <v>7</v>
      </c>
      <c r="H37" s="200">
        <v>7</v>
      </c>
      <c r="I37" s="53" t="s">
        <v>47</v>
      </c>
      <c r="J37" s="53" t="s">
        <v>47</v>
      </c>
      <c r="L37" s="57"/>
      <c r="M37" s="57"/>
      <c r="N37" s="57"/>
    </row>
    <row r="38" spans="1:14" ht="27" customHeight="1">
      <c r="A38" s="346"/>
      <c r="B38" s="358"/>
      <c r="C38" s="54" t="s">
        <v>1462</v>
      </c>
      <c r="D38" s="55"/>
      <c r="E38" s="53" t="s">
        <v>232</v>
      </c>
      <c r="F38" s="53" t="s">
        <v>232</v>
      </c>
      <c r="G38" s="200">
        <v>5</v>
      </c>
      <c r="H38" s="200">
        <v>5</v>
      </c>
      <c r="I38" s="53" t="s">
        <v>47</v>
      </c>
      <c r="J38" s="53" t="s">
        <v>47</v>
      </c>
      <c r="L38" s="57"/>
      <c r="M38" s="57"/>
      <c r="N38" s="57"/>
    </row>
    <row r="39" spans="1:14" ht="27" customHeight="1">
      <c r="A39" s="346">
        <v>4</v>
      </c>
      <c r="B39" s="358" t="s">
        <v>20</v>
      </c>
      <c r="C39" s="54" t="s">
        <v>733</v>
      </c>
      <c r="D39" s="55"/>
      <c r="E39" s="53" t="s">
        <v>1443</v>
      </c>
      <c r="F39" s="53" t="s">
        <v>1443</v>
      </c>
      <c r="G39" s="200">
        <v>10</v>
      </c>
      <c r="H39" s="200">
        <v>10</v>
      </c>
      <c r="I39" s="53" t="s">
        <v>1444</v>
      </c>
      <c r="J39" s="53" t="s">
        <v>1444</v>
      </c>
      <c r="L39" s="57"/>
      <c r="M39" s="57"/>
      <c r="N39" s="57"/>
    </row>
    <row r="40" spans="1:14" ht="27" customHeight="1">
      <c r="A40" s="346"/>
      <c r="B40" s="358"/>
      <c r="C40" s="54" t="s">
        <v>733</v>
      </c>
      <c r="D40" s="55"/>
      <c r="E40" s="53" t="s">
        <v>1442</v>
      </c>
      <c r="F40" s="53" t="s">
        <v>1442</v>
      </c>
      <c r="G40" s="200">
        <v>11</v>
      </c>
      <c r="H40" s="200">
        <v>11</v>
      </c>
      <c r="I40" s="53" t="s">
        <v>47</v>
      </c>
      <c r="J40" s="53" t="s">
        <v>47</v>
      </c>
      <c r="L40" s="57"/>
      <c r="M40" s="57"/>
      <c r="N40" s="57"/>
    </row>
    <row r="41" spans="1:14" ht="27" customHeight="1">
      <c r="A41" s="346"/>
      <c r="B41" s="358"/>
      <c r="C41" s="54" t="s">
        <v>733</v>
      </c>
      <c r="D41" s="55"/>
      <c r="E41" s="53" t="s">
        <v>1463</v>
      </c>
      <c r="F41" s="53" t="s">
        <v>1463</v>
      </c>
      <c r="G41" s="200">
        <v>8</v>
      </c>
      <c r="H41" s="200">
        <v>8</v>
      </c>
      <c r="I41" s="53" t="s">
        <v>1464</v>
      </c>
      <c r="J41" s="53" t="s">
        <v>1464</v>
      </c>
      <c r="L41" s="57"/>
      <c r="M41" s="57"/>
      <c r="N41" s="57"/>
    </row>
    <row r="42" spans="1:14" ht="29.45" customHeight="1">
      <c r="A42" s="346"/>
      <c r="B42" s="358"/>
      <c r="C42" s="54" t="s">
        <v>1465</v>
      </c>
      <c r="D42" s="55"/>
      <c r="E42" s="53" t="s">
        <v>1688</v>
      </c>
      <c r="F42" s="53" t="s">
        <v>1688</v>
      </c>
      <c r="G42" s="200">
        <v>5</v>
      </c>
      <c r="H42" s="200">
        <v>5</v>
      </c>
      <c r="I42" s="53" t="s">
        <v>47</v>
      </c>
      <c r="J42" s="53" t="s">
        <v>47</v>
      </c>
      <c r="L42" s="57"/>
      <c r="M42" s="57"/>
      <c r="N42" s="57"/>
    </row>
    <row r="43" spans="1:14" ht="18" customHeight="1">
      <c r="A43" s="347"/>
      <c r="B43" s="359"/>
      <c r="C43" s="100" t="s">
        <v>38</v>
      </c>
      <c r="D43" s="58">
        <v>6</v>
      </c>
      <c r="E43" s="100"/>
      <c r="F43" s="100"/>
      <c r="G43" s="191"/>
      <c r="H43" s="191"/>
      <c r="I43" s="191"/>
      <c r="J43" s="191"/>
      <c r="L43" s="57"/>
      <c r="M43" s="57"/>
      <c r="N43" s="57"/>
    </row>
    <row r="44" spans="1:14" ht="42.6" customHeight="1">
      <c r="A44" s="345">
        <v>5</v>
      </c>
      <c r="B44" s="357" t="s">
        <v>48</v>
      </c>
      <c r="C44" s="54" t="s">
        <v>557</v>
      </c>
      <c r="D44" s="55"/>
      <c r="E44" s="53" t="s">
        <v>558</v>
      </c>
      <c r="F44" s="53" t="s">
        <v>558</v>
      </c>
      <c r="G44" s="200">
        <v>8</v>
      </c>
      <c r="H44" s="200">
        <v>8</v>
      </c>
      <c r="I44" s="53" t="s">
        <v>49</v>
      </c>
      <c r="J44" s="53" t="s">
        <v>49</v>
      </c>
      <c r="L44" s="57"/>
      <c r="M44" s="57"/>
      <c r="N44" s="57"/>
    </row>
    <row r="45" spans="1:14" ht="36" customHeight="1">
      <c r="A45" s="346"/>
      <c r="B45" s="358"/>
      <c r="C45" s="54" t="s">
        <v>50</v>
      </c>
      <c r="D45" s="146"/>
      <c r="E45" s="53" t="s">
        <v>559</v>
      </c>
      <c r="F45" s="53" t="s">
        <v>559</v>
      </c>
      <c r="G45" s="200">
        <v>5</v>
      </c>
      <c r="H45" s="200">
        <v>5</v>
      </c>
      <c r="I45" s="62" t="s">
        <v>51</v>
      </c>
      <c r="J45" s="62" t="s">
        <v>51</v>
      </c>
      <c r="L45" s="57"/>
      <c r="M45" s="57"/>
      <c r="N45" s="57"/>
    </row>
    <row r="46" spans="1:14" ht="31.15" customHeight="1">
      <c r="A46" s="346"/>
      <c r="B46" s="358"/>
      <c r="C46" s="54" t="s">
        <v>560</v>
      </c>
      <c r="D46" s="58"/>
      <c r="E46" s="53" t="s">
        <v>1687</v>
      </c>
      <c r="F46" s="53" t="s">
        <v>1687</v>
      </c>
      <c r="G46" s="200">
        <v>7</v>
      </c>
      <c r="H46" s="200">
        <v>7</v>
      </c>
      <c r="I46" s="53" t="s">
        <v>1089</v>
      </c>
      <c r="J46" s="53" t="s">
        <v>1089</v>
      </c>
      <c r="L46" s="57"/>
      <c r="M46" s="57"/>
      <c r="N46" s="57"/>
    </row>
    <row r="47" spans="1:14" ht="28.15" customHeight="1">
      <c r="A47" s="347"/>
      <c r="B47" s="359"/>
      <c r="C47" s="54" t="s">
        <v>552</v>
      </c>
      <c r="D47" s="58"/>
      <c r="E47" s="53" t="s">
        <v>561</v>
      </c>
      <c r="F47" s="53" t="s">
        <v>561</v>
      </c>
      <c r="G47" s="200">
        <v>7</v>
      </c>
      <c r="H47" s="200">
        <v>7</v>
      </c>
      <c r="I47" s="53" t="s">
        <v>1089</v>
      </c>
      <c r="J47" s="53" t="s">
        <v>1089</v>
      </c>
      <c r="L47" s="57"/>
      <c r="M47" s="57"/>
      <c r="N47" s="57"/>
    </row>
    <row r="48" spans="1:14" ht="28.15" customHeight="1">
      <c r="A48" s="345"/>
      <c r="B48" s="357"/>
      <c r="C48" s="54" t="s">
        <v>46</v>
      </c>
      <c r="D48" s="58"/>
      <c r="E48" s="53" t="s">
        <v>562</v>
      </c>
      <c r="F48" s="53" t="s">
        <v>562</v>
      </c>
      <c r="G48" s="200">
        <v>7</v>
      </c>
      <c r="H48" s="200">
        <v>7</v>
      </c>
      <c r="I48" s="53" t="s">
        <v>1089</v>
      </c>
      <c r="J48" s="53" t="s">
        <v>1089</v>
      </c>
      <c r="L48" s="57"/>
      <c r="M48" s="57"/>
      <c r="N48" s="57"/>
    </row>
    <row r="49" spans="1:14" ht="28.15" customHeight="1">
      <c r="A49" s="346"/>
      <c r="B49" s="358"/>
      <c r="C49" s="54" t="s">
        <v>556</v>
      </c>
      <c r="D49" s="58"/>
      <c r="E49" s="53" t="s">
        <v>1686</v>
      </c>
      <c r="F49" s="53" t="s">
        <v>1686</v>
      </c>
      <c r="G49" s="200">
        <v>7</v>
      </c>
      <c r="H49" s="200">
        <v>7</v>
      </c>
      <c r="I49" s="53" t="s">
        <v>1089</v>
      </c>
      <c r="J49" s="53" t="s">
        <v>1089</v>
      </c>
      <c r="L49" s="57"/>
      <c r="M49" s="57"/>
      <c r="N49" s="57"/>
    </row>
    <row r="50" spans="1:14" ht="28.15" customHeight="1">
      <c r="A50" s="346"/>
      <c r="B50" s="358"/>
      <c r="C50" s="54" t="s">
        <v>735</v>
      </c>
      <c r="D50" s="58"/>
      <c r="E50" s="53" t="s">
        <v>1685</v>
      </c>
      <c r="F50" s="53" t="s">
        <v>1685</v>
      </c>
      <c r="G50" s="200">
        <v>7</v>
      </c>
      <c r="H50" s="200">
        <v>7</v>
      </c>
      <c r="I50" s="53" t="s">
        <v>1089</v>
      </c>
      <c r="J50" s="53" t="s">
        <v>1089</v>
      </c>
      <c r="L50" s="57"/>
      <c r="M50" s="57"/>
      <c r="N50" s="57"/>
    </row>
    <row r="51" spans="1:14" ht="28.15" customHeight="1">
      <c r="A51" s="346"/>
      <c r="B51" s="358"/>
      <c r="C51" s="54" t="s">
        <v>1090</v>
      </c>
      <c r="D51" s="58"/>
      <c r="E51" s="53" t="s">
        <v>1091</v>
      </c>
      <c r="F51" s="53" t="s">
        <v>1091</v>
      </c>
      <c r="G51" s="200">
        <v>7</v>
      </c>
      <c r="H51" s="200">
        <v>7</v>
      </c>
      <c r="I51" s="53" t="s">
        <v>1089</v>
      </c>
      <c r="J51" s="53" t="s">
        <v>1089</v>
      </c>
      <c r="L51" s="57"/>
      <c r="M51" s="57"/>
      <c r="N51" s="57"/>
    </row>
    <row r="52" spans="1:14" ht="28.15" customHeight="1">
      <c r="A52" s="346"/>
      <c r="B52" s="358"/>
      <c r="C52" s="54" t="s">
        <v>43</v>
      </c>
      <c r="D52" s="58"/>
      <c r="E52" s="53" t="s">
        <v>1092</v>
      </c>
      <c r="F52" s="53" t="s">
        <v>1092</v>
      </c>
      <c r="G52" s="200">
        <v>7</v>
      </c>
      <c r="H52" s="200">
        <v>7</v>
      </c>
      <c r="I52" s="53" t="s">
        <v>1089</v>
      </c>
      <c r="J52" s="53" t="s">
        <v>1089</v>
      </c>
      <c r="L52" s="57"/>
      <c r="M52" s="57"/>
      <c r="N52" s="57"/>
    </row>
    <row r="53" spans="1:14" ht="28.15" customHeight="1">
      <c r="A53" s="346"/>
      <c r="B53" s="358"/>
      <c r="C53" s="54" t="s">
        <v>556</v>
      </c>
      <c r="D53" s="58"/>
      <c r="E53" s="53" t="s">
        <v>1466</v>
      </c>
      <c r="F53" s="53" t="s">
        <v>1466</v>
      </c>
      <c r="G53" s="200">
        <v>7</v>
      </c>
      <c r="H53" s="200">
        <v>7</v>
      </c>
      <c r="I53" s="53" t="s">
        <v>1089</v>
      </c>
      <c r="J53" s="53" t="s">
        <v>1089</v>
      </c>
      <c r="L53" s="57"/>
      <c r="M53" s="57"/>
      <c r="N53" s="57"/>
    </row>
    <row r="54" spans="1:14" ht="28.15" customHeight="1">
      <c r="A54" s="346"/>
      <c r="B54" s="358"/>
      <c r="C54" s="54" t="s">
        <v>43</v>
      </c>
      <c r="D54" s="58"/>
      <c r="E54" s="53" t="s">
        <v>1684</v>
      </c>
      <c r="F54" s="53" t="s">
        <v>1684</v>
      </c>
      <c r="G54" s="200">
        <v>7</v>
      </c>
      <c r="H54" s="200">
        <v>7</v>
      </c>
      <c r="I54" s="53" t="s">
        <v>1089</v>
      </c>
      <c r="J54" s="53" t="s">
        <v>1089</v>
      </c>
      <c r="L54" s="57"/>
      <c r="M54" s="57"/>
      <c r="N54" s="57"/>
    </row>
    <row r="55" spans="1:14" ht="28.15" customHeight="1">
      <c r="A55" s="346"/>
      <c r="B55" s="358"/>
      <c r="C55" s="54" t="s">
        <v>43</v>
      </c>
      <c r="D55" s="58"/>
      <c r="E55" s="53" t="s">
        <v>2029</v>
      </c>
      <c r="F55" s="53" t="s">
        <v>2029</v>
      </c>
      <c r="G55" s="200">
        <v>7</v>
      </c>
      <c r="H55" s="200">
        <v>7</v>
      </c>
      <c r="I55" s="53" t="s">
        <v>1089</v>
      </c>
      <c r="J55" s="53" t="s">
        <v>1089</v>
      </c>
      <c r="L55" s="57"/>
      <c r="M55" s="57"/>
      <c r="N55" s="57"/>
    </row>
    <row r="56" spans="1:14" ht="15" customHeight="1">
      <c r="A56" s="347"/>
      <c r="B56" s="359"/>
      <c r="C56" s="100" t="s">
        <v>38</v>
      </c>
      <c r="D56" s="58">
        <v>12</v>
      </c>
      <c r="E56" s="100"/>
      <c r="F56" s="100"/>
      <c r="G56" s="191"/>
      <c r="H56" s="191"/>
      <c r="I56" s="191"/>
      <c r="J56" s="191"/>
      <c r="L56" s="57"/>
      <c r="M56" s="57"/>
      <c r="N56" s="57"/>
    </row>
    <row r="57" spans="1:14" ht="31.15" customHeight="1">
      <c r="A57" s="345">
        <v>6</v>
      </c>
      <c r="B57" s="357" t="s">
        <v>1493</v>
      </c>
      <c r="C57" s="54" t="s">
        <v>76</v>
      </c>
      <c r="D57" s="55"/>
      <c r="E57" s="53" t="s">
        <v>1683</v>
      </c>
      <c r="F57" s="53" t="s">
        <v>1683</v>
      </c>
      <c r="G57" s="200">
        <v>11</v>
      </c>
      <c r="H57" s="200">
        <v>11</v>
      </c>
      <c r="I57" s="53" t="s">
        <v>47</v>
      </c>
      <c r="J57" s="53" t="s">
        <v>47</v>
      </c>
      <c r="L57" s="57"/>
      <c r="M57" s="57"/>
      <c r="N57" s="57"/>
    </row>
    <row r="58" spans="1:14" ht="44.25" customHeight="1">
      <c r="A58" s="346"/>
      <c r="B58" s="358"/>
      <c r="C58" s="54" t="s">
        <v>1467</v>
      </c>
      <c r="D58" s="55"/>
      <c r="E58" s="53" t="s">
        <v>1468</v>
      </c>
      <c r="F58" s="53" t="s">
        <v>1468</v>
      </c>
      <c r="G58" s="200">
        <v>5</v>
      </c>
      <c r="H58" s="200">
        <v>5</v>
      </c>
      <c r="I58" s="53" t="s">
        <v>47</v>
      </c>
      <c r="J58" s="53" t="s">
        <v>47</v>
      </c>
      <c r="L58" s="57"/>
      <c r="M58" s="57"/>
      <c r="N58" s="57"/>
    </row>
    <row r="59" spans="1:14" ht="21" customHeight="1">
      <c r="A59" s="347"/>
      <c r="B59" s="359"/>
      <c r="C59" s="100" t="s">
        <v>38</v>
      </c>
      <c r="D59" s="58">
        <v>2</v>
      </c>
      <c r="E59" s="221"/>
      <c r="F59" s="221"/>
      <c r="G59" s="191"/>
      <c r="H59" s="191"/>
      <c r="I59" s="191"/>
      <c r="J59" s="191"/>
      <c r="L59" s="57"/>
      <c r="M59" s="57"/>
      <c r="N59" s="57"/>
    </row>
    <row r="60" spans="1:14" ht="28.5" customHeight="1">
      <c r="A60" s="345"/>
      <c r="B60" s="357"/>
      <c r="C60" s="54" t="s">
        <v>563</v>
      </c>
      <c r="D60" s="58"/>
      <c r="E60" s="53" t="s">
        <v>564</v>
      </c>
      <c r="F60" s="53" t="s">
        <v>564</v>
      </c>
      <c r="G60" s="53">
        <v>11</v>
      </c>
      <c r="H60" s="53">
        <v>11</v>
      </c>
      <c r="I60" s="53" t="s">
        <v>52</v>
      </c>
      <c r="J60" s="53" t="s">
        <v>52</v>
      </c>
      <c r="L60" s="57"/>
      <c r="M60" s="57"/>
      <c r="N60" s="57"/>
    </row>
    <row r="61" spans="1:14" ht="27" customHeight="1">
      <c r="A61" s="346"/>
      <c r="B61" s="358"/>
      <c r="C61" s="54" t="s">
        <v>565</v>
      </c>
      <c r="D61" s="58"/>
      <c r="E61" s="53" t="s">
        <v>1682</v>
      </c>
      <c r="F61" s="53" t="s">
        <v>1682</v>
      </c>
      <c r="G61" s="53">
        <v>21</v>
      </c>
      <c r="H61" s="53">
        <v>21</v>
      </c>
      <c r="I61" s="53" t="s">
        <v>52</v>
      </c>
      <c r="J61" s="53" t="s">
        <v>52</v>
      </c>
      <c r="L61" s="57"/>
      <c r="M61" s="57"/>
      <c r="N61" s="57"/>
    </row>
    <row r="62" spans="1:14" ht="27" customHeight="1">
      <c r="A62" s="346"/>
      <c r="B62" s="358"/>
      <c r="C62" s="54" t="s">
        <v>566</v>
      </c>
      <c r="D62" s="58"/>
      <c r="E62" s="53" t="s">
        <v>567</v>
      </c>
      <c r="F62" s="53" t="s">
        <v>567</v>
      </c>
      <c r="G62" s="53">
        <v>20</v>
      </c>
      <c r="H62" s="53">
        <v>20</v>
      </c>
      <c r="I62" s="53" t="s">
        <v>52</v>
      </c>
      <c r="J62" s="53" t="s">
        <v>52</v>
      </c>
      <c r="L62" s="57"/>
      <c r="M62" s="57"/>
      <c r="N62" s="57"/>
    </row>
    <row r="63" spans="1:14" ht="27" customHeight="1">
      <c r="A63" s="346">
        <v>7</v>
      </c>
      <c r="B63" s="358" t="s">
        <v>14</v>
      </c>
      <c r="C63" s="54" t="s">
        <v>556</v>
      </c>
      <c r="D63" s="58"/>
      <c r="E63" s="53" t="s">
        <v>568</v>
      </c>
      <c r="F63" s="53" t="s">
        <v>568</v>
      </c>
      <c r="G63" s="53">
        <v>10</v>
      </c>
      <c r="H63" s="53">
        <v>10</v>
      </c>
      <c r="I63" s="53" t="s">
        <v>52</v>
      </c>
      <c r="J63" s="53" t="s">
        <v>52</v>
      </c>
      <c r="L63" s="57"/>
      <c r="M63" s="57"/>
      <c r="N63" s="57"/>
    </row>
    <row r="64" spans="1:14" ht="27" customHeight="1">
      <c r="A64" s="346"/>
      <c r="B64" s="358"/>
      <c r="C64" s="54" t="s">
        <v>736</v>
      </c>
      <c r="D64" s="58"/>
      <c r="E64" s="53" t="s">
        <v>737</v>
      </c>
      <c r="F64" s="53" t="s">
        <v>737</v>
      </c>
      <c r="G64" s="53">
        <v>20</v>
      </c>
      <c r="H64" s="53">
        <v>20</v>
      </c>
      <c r="I64" s="53" t="s">
        <v>52</v>
      </c>
      <c r="J64" s="53" t="s">
        <v>52</v>
      </c>
      <c r="L64" s="57"/>
      <c r="M64" s="57"/>
      <c r="N64" s="57"/>
    </row>
    <row r="65" spans="1:14" ht="27" customHeight="1">
      <c r="A65" s="346"/>
      <c r="B65" s="358"/>
      <c r="C65" s="54" t="s">
        <v>556</v>
      </c>
      <c r="D65" s="58"/>
      <c r="E65" s="53" t="s">
        <v>1681</v>
      </c>
      <c r="F65" s="53" t="s">
        <v>1681</v>
      </c>
      <c r="G65" s="53">
        <v>18</v>
      </c>
      <c r="H65" s="53">
        <v>18</v>
      </c>
      <c r="I65" s="53" t="s">
        <v>52</v>
      </c>
      <c r="J65" s="53" t="s">
        <v>52</v>
      </c>
      <c r="L65" s="57"/>
      <c r="M65" s="57"/>
      <c r="N65" s="57"/>
    </row>
    <row r="66" spans="1:14" ht="27" customHeight="1">
      <c r="A66" s="346"/>
      <c r="B66" s="358"/>
      <c r="C66" s="54" t="s">
        <v>738</v>
      </c>
      <c r="D66" s="58"/>
      <c r="E66" s="53" t="s">
        <v>739</v>
      </c>
      <c r="F66" s="53" t="s">
        <v>739</v>
      </c>
      <c r="G66" s="53">
        <v>11</v>
      </c>
      <c r="H66" s="53">
        <v>11</v>
      </c>
      <c r="I66" s="53" t="s">
        <v>52</v>
      </c>
      <c r="J66" s="53" t="s">
        <v>52</v>
      </c>
      <c r="L66" s="57"/>
      <c r="M66" s="57"/>
      <c r="N66" s="57"/>
    </row>
    <row r="67" spans="1:14" ht="27" customHeight="1">
      <c r="A67" s="346"/>
      <c r="B67" s="358"/>
      <c r="C67" s="54" t="s">
        <v>556</v>
      </c>
      <c r="D67" s="58"/>
      <c r="E67" s="53" t="s">
        <v>1093</v>
      </c>
      <c r="F67" s="53" t="s">
        <v>1093</v>
      </c>
      <c r="G67" s="53">
        <v>2</v>
      </c>
      <c r="H67" s="53">
        <v>2</v>
      </c>
      <c r="I67" s="53" t="s">
        <v>52</v>
      </c>
      <c r="J67" s="53" t="s">
        <v>52</v>
      </c>
      <c r="L67" s="57"/>
      <c r="M67" s="57"/>
      <c r="N67" s="57"/>
    </row>
    <row r="68" spans="1:14" ht="27" customHeight="1">
      <c r="A68" s="346"/>
      <c r="B68" s="358"/>
      <c r="C68" s="54" t="s">
        <v>556</v>
      </c>
      <c r="D68" s="58"/>
      <c r="E68" s="53" t="s">
        <v>1438</v>
      </c>
      <c r="F68" s="53" t="s">
        <v>1438</v>
      </c>
      <c r="G68" s="53">
        <v>6</v>
      </c>
      <c r="H68" s="53">
        <v>6</v>
      </c>
      <c r="I68" s="53" t="s">
        <v>52</v>
      </c>
      <c r="J68" s="53" t="s">
        <v>52</v>
      </c>
      <c r="L68" s="57"/>
      <c r="M68" s="57"/>
      <c r="N68" s="57"/>
    </row>
    <row r="69" spans="1:14" ht="27" customHeight="1">
      <c r="A69" s="346"/>
      <c r="B69" s="358"/>
      <c r="C69" s="54" t="s">
        <v>556</v>
      </c>
      <c r="D69" s="58"/>
      <c r="E69" s="53" t="s">
        <v>1439</v>
      </c>
      <c r="F69" s="53" t="s">
        <v>1439</v>
      </c>
      <c r="G69" s="53">
        <v>18</v>
      </c>
      <c r="H69" s="53">
        <v>18</v>
      </c>
      <c r="I69" s="53" t="s">
        <v>52</v>
      </c>
      <c r="J69" s="53" t="s">
        <v>52</v>
      </c>
      <c r="L69" s="57"/>
      <c r="M69" s="57"/>
      <c r="N69" s="57"/>
    </row>
    <row r="70" spans="1:14" ht="27" customHeight="1">
      <c r="A70" s="347"/>
      <c r="B70" s="359"/>
      <c r="C70" s="54" t="s">
        <v>556</v>
      </c>
      <c r="D70" s="58"/>
      <c r="E70" s="53" t="s">
        <v>1440</v>
      </c>
      <c r="F70" s="53" t="s">
        <v>1440</v>
      </c>
      <c r="G70" s="53">
        <v>18</v>
      </c>
      <c r="H70" s="53">
        <v>18</v>
      </c>
      <c r="I70" s="53" t="s">
        <v>52</v>
      </c>
      <c r="J70" s="53" t="s">
        <v>52</v>
      </c>
      <c r="L70" s="57"/>
      <c r="M70" s="57"/>
      <c r="N70" s="57"/>
    </row>
    <row r="71" spans="1:14" ht="27" customHeight="1">
      <c r="A71" s="345"/>
      <c r="B71" s="357"/>
      <c r="C71" s="54" t="s">
        <v>556</v>
      </c>
      <c r="D71" s="58"/>
      <c r="E71" s="53" t="s">
        <v>1094</v>
      </c>
      <c r="F71" s="53" t="s">
        <v>1094</v>
      </c>
      <c r="G71" s="53">
        <v>18</v>
      </c>
      <c r="H71" s="53">
        <v>18</v>
      </c>
      <c r="I71" s="53" t="s">
        <v>52</v>
      </c>
      <c r="J71" s="53" t="s">
        <v>52</v>
      </c>
      <c r="L71" s="57"/>
      <c r="M71" s="57"/>
      <c r="N71" s="57"/>
    </row>
    <row r="72" spans="1:14" ht="27" customHeight="1">
      <c r="A72" s="346"/>
      <c r="B72" s="358"/>
      <c r="C72" s="54" t="s">
        <v>1095</v>
      </c>
      <c r="D72" s="58"/>
      <c r="E72" s="53" t="s">
        <v>1096</v>
      </c>
      <c r="F72" s="53" t="s">
        <v>1096</v>
      </c>
      <c r="G72" s="53">
        <v>18</v>
      </c>
      <c r="H72" s="53">
        <v>18</v>
      </c>
      <c r="I72" s="53" t="s">
        <v>52</v>
      </c>
      <c r="J72" s="53" t="s">
        <v>52</v>
      </c>
      <c r="L72" s="57"/>
      <c r="M72" s="57"/>
      <c r="N72" s="57"/>
    </row>
    <row r="73" spans="1:14" ht="27" customHeight="1">
      <c r="A73" s="346"/>
      <c r="B73" s="358"/>
      <c r="C73" s="54" t="s">
        <v>1097</v>
      </c>
      <c r="D73" s="58"/>
      <c r="E73" s="53" t="s">
        <v>1098</v>
      </c>
      <c r="F73" s="53" t="s">
        <v>1098</v>
      </c>
      <c r="G73" s="53">
        <v>18</v>
      </c>
      <c r="H73" s="53">
        <v>18</v>
      </c>
      <c r="I73" s="53" t="s">
        <v>52</v>
      </c>
      <c r="J73" s="53" t="s">
        <v>52</v>
      </c>
      <c r="L73" s="57"/>
      <c r="M73" s="57"/>
      <c r="N73" s="57"/>
    </row>
    <row r="74" spans="1:14" ht="27" customHeight="1">
      <c r="A74" s="346"/>
      <c r="B74" s="358"/>
      <c r="C74" s="54" t="s">
        <v>1469</v>
      </c>
      <c r="D74" s="58"/>
      <c r="E74" s="53" t="s">
        <v>1470</v>
      </c>
      <c r="F74" s="53" t="s">
        <v>1470</v>
      </c>
      <c r="G74" s="53">
        <v>18</v>
      </c>
      <c r="H74" s="53">
        <v>18</v>
      </c>
      <c r="I74" s="53" t="s">
        <v>52</v>
      </c>
      <c r="J74" s="53" t="s">
        <v>52</v>
      </c>
      <c r="L74" s="57"/>
      <c r="M74" s="57"/>
      <c r="N74" s="57"/>
    </row>
    <row r="75" spans="1:14" ht="27" customHeight="1">
      <c r="A75" s="346"/>
      <c r="B75" s="358"/>
      <c r="C75" s="54" t="s">
        <v>1471</v>
      </c>
      <c r="D75" s="58"/>
      <c r="E75" s="53" t="s">
        <v>1472</v>
      </c>
      <c r="F75" s="53" t="s">
        <v>1472</v>
      </c>
      <c r="G75" s="53">
        <v>18</v>
      </c>
      <c r="H75" s="53">
        <v>18</v>
      </c>
      <c r="I75" s="53" t="s">
        <v>52</v>
      </c>
      <c r="J75" s="53" t="s">
        <v>52</v>
      </c>
      <c r="L75" s="57"/>
      <c r="M75" s="57"/>
      <c r="N75" s="57"/>
    </row>
    <row r="76" spans="1:14" ht="27" customHeight="1">
      <c r="A76" s="346"/>
      <c r="B76" s="358"/>
      <c r="C76" s="54" t="s">
        <v>1473</v>
      </c>
      <c r="D76" s="58"/>
      <c r="E76" s="53" t="s">
        <v>1680</v>
      </c>
      <c r="F76" s="53" t="s">
        <v>1680</v>
      </c>
      <c r="G76" s="53">
        <v>15</v>
      </c>
      <c r="H76" s="53">
        <v>15</v>
      </c>
      <c r="I76" s="53" t="s">
        <v>52</v>
      </c>
      <c r="J76" s="53" t="s">
        <v>52</v>
      </c>
      <c r="L76" s="57"/>
      <c r="M76" s="57"/>
      <c r="N76" s="57"/>
    </row>
    <row r="77" spans="1:14" ht="27" customHeight="1">
      <c r="A77" s="346"/>
      <c r="B77" s="358"/>
      <c r="C77" s="54" t="s">
        <v>738</v>
      </c>
      <c r="D77" s="58"/>
      <c r="E77" s="200" t="s">
        <v>2030</v>
      </c>
      <c r="F77" s="200" t="s">
        <v>2030</v>
      </c>
      <c r="G77" s="53">
        <v>16</v>
      </c>
      <c r="H77" s="53">
        <v>16</v>
      </c>
      <c r="I77" s="53" t="s">
        <v>52</v>
      </c>
      <c r="J77" s="53" t="s">
        <v>52</v>
      </c>
      <c r="L77" s="57"/>
      <c r="M77" s="57"/>
      <c r="N77" s="57"/>
    </row>
    <row r="78" spans="1:14" ht="15.6" customHeight="1">
      <c r="A78" s="347"/>
      <c r="B78" s="359"/>
      <c r="C78" s="100" t="s">
        <v>38</v>
      </c>
      <c r="D78" s="58">
        <v>18</v>
      </c>
      <c r="E78" s="53"/>
      <c r="F78" s="53"/>
      <c r="G78" s="200"/>
      <c r="H78" s="200"/>
      <c r="I78" s="200"/>
      <c r="J78" s="200"/>
      <c r="L78" s="57"/>
      <c r="M78" s="57"/>
      <c r="N78" s="57"/>
    </row>
    <row r="79" spans="1:14" ht="15" customHeight="1">
      <c r="A79" s="228"/>
      <c r="B79" s="510" t="s">
        <v>569</v>
      </c>
      <c r="C79" s="511"/>
      <c r="D79" s="192">
        <f>SUM(D13:D78)</f>
        <v>58</v>
      </c>
      <c r="E79" s="53"/>
      <c r="F79" s="53"/>
      <c r="G79" s="200"/>
      <c r="H79" s="200"/>
      <c r="I79" s="53"/>
      <c r="J79" s="53"/>
      <c r="L79" s="57"/>
      <c r="M79" s="57"/>
      <c r="N79" s="57"/>
    </row>
    <row r="80" spans="1:14" ht="22.5" customHeight="1">
      <c r="A80" s="228"/>
      <c r="B80" s="505" t="s">
        <v>54</v>
      </c>
      <c r="C80" s="516"/>
      <c r="D80" s="506"/>
      <c r="E80" s="191"/>
      <c r="F80" s="191"/>
      <c r="G80" s="191"/>
      <c r="H80" s="191"/>
      <c r="I80" s="191"/>
      <c r="J80" s="191"/>
      <c r="L80" s="57"/>
      <c r="M80" s="57"/>
      <c r="N80" s="57"/>
    </row>
    <row r="81" spans="1:14" ht="27.75" customHeight="1">
      <c r="A81" s="345"/>
      <c r="B81" s="357"/>
      <c r="C81" s="54" t="s">
        <v>740</v>
      </c>
      <c r="D81" s="55"/>
      <c r="E81" s="53" t="s">
        <v>1679</v>
      </c>
      <c r="F81" s="53" t="s">
        <v>1679</v>
      </c>
      <c r="G81" s="59" t="s">
        <v>57</v>
      </c>
      <c r="H81" s="59" t="s">
        <v>57</v>
      </c>
      <c r="I81" s="53" t="s">
        <v>134</v>
      </c>
      <c r="J81" s="53" t="s">
        <v>134</v>
      </c>
      <c r="L81" s="57"/>
      <c r="M81" s="57"/>
      <c r="N81" s="57"/>
    </row>
    <row r="82" spans="1:14" ht="38.450000000000003" customHeight="1">
      <c r="A82" s="346">
        <v>8</v>
      </c>
      <c r="B82" s="358" t="s">
        <v>55</v>
      </c>
      <c r="C82" s="54" t="s">
        <v>1099</v>
      </c>
      <c r="D82" s="55"/>
      <c r="E82" s="53" t="s">
        <v>1100</v>
      </c>
      <c r="F82" s="53" t="s">
        <v>1100</v>
      </c>
      <c r="G82" s="59" t="s">
        <v>1101</v>
      </c>
      <c r="H82" s="59" t="s">
        <v>1101</v>
      </c>
      <c r="I82" s="53" t="s">
        <v>1102</v>
      </c>
      <c r="J82" s="53" t="s">
        <v>1102</v>
      </c>
      <c r="L82" s="57"/>
      <c r="M82" s="57"/>
      <c r="N82" s="57"/>
    </row>
    <row r="83" spans="1:14" ht="27.75" customHeight="1">
      <c r="A83" s="346"/>
      <c r="B83" s="358"/>
      <c r="C83" s="54" t="s">
        <v>1103</v>
      </c>
      <c r="D83" s="55"/>
      <c r="E83" s="53" t="s">
        <v>1104</v>
      </c>
      <c r="F83" s="53" t="s">
        <v>1104</v>
      </c>
      <c r="G83" s="59" t="s">
        <v>731</v>
      </c>
      <c r="H83" s="59" t="s">
        <v>731</v>
      </c>
      <c r="I83" s="53" t="s">
        <v>1474</v>
      </c>
      <c r="J83" s="53" t="s">
        <v>1474</v>
      </c>
      <c r="L83" s="57"/>
      <c r="M83" s="57"/>
      <c r="N83" s="57"/>
    </row>
    <row r="84" spans="1:14" ht="15" customHeight="1">
      <c r="A84" s="347"/>
      <c r="B84" s="359"/>
      <c r="C84" s="100" t="s">
        <v>38</v>
      </c>
      <c r="D84" s="58">
        <v>3</v>
      </c>
      <c r="E84" s="221"/>
      <c r="F84" s="221"/>
      <c r="G84" s="100"/>
      <c r="H84" s="100"/>
      <c r="I84" s="191"/>
      <c r="J84" s="191"/>
      <c r="L84" s="57"/>
      <c r="M84" s="57"/>
      <c r="N84" s="57"/>
    </row>
    <row r="85" spans="1:14" ht="37.9" customHeight="1">
      <c r="A85" s="345">
        <v>9</v>
      </c>
      <c r="B85" s="357" t="s">
        <v>56</v>
      </c>
      <c r="C85" s="54" t="s">
        <v>1105</v>
      </c>
      <c r="D85" s="55"/>
      <c r="E85" s="53" t="s">
        <v>1106</v>
      </c>
      <c r="F85" s="53" t="s">
        <v>1106</v>
      </c>
      <c r="G85" s="59" t="s">
        <v>804</v>
      </c>
      <c r="H85" s="59" t="s">
        <v>804</v>
      </c>
      <c r="I85" s="53" t="s">
        <v>1107</v>
      </c>
      <c r="J85" s="53" t="s">
        <v>1107</v>
      </c>
      <c r="L85" s="57"/>
      <c r="M85" s="57"/>
      <c r="N85" s="57"/>
    </row>
    <row r="86" spans="1:14" ht="16.149999999999999" customHeight="1">
      <c r="A86" s="347"/>
      <c r="B86" s="359"/>
      <c r="C86" s="100" t="s">
        <v>38</v>
      </c>
      <c r="D86" s="58">
        <v>1</v>
      </c>
      <c r="E86" s="221"/>
      <c r="F86" s="221"/>
      <c r="G86" s="100"/>
      <c r="H86" s="100"/>
      <c r="I86" s="191"/>
      <c r="J86" s="191"/>
      <c r="L86" s="57"/>
      <c r="M86" s="57"/>
      <c r="N86" s="57"/>
    </row>
    <row r="87" spans="1:14" ht="49.15" customHeight="1">
      <c r="A87" s="174"/>
      <c r="B87" s="240"/>
      <c r="C87" s="74" t="s">
        <v>58</v>
      </c>
      <c r="D87" s="64"/>
      <c r="E87" s="53" t="s">
        <v>1678</v>
      </c>
      <c r="F87" s="53" t="s">
        <v>1678</v>
      </c>
      <c r="G87" s="61">
        <v>15</v>
      </c>
      <c r="H87" s="61">
        <v>15</v>
      </c>
      <c r="I87" s="60" t="s">
        <v>59</v>
      </c>
      <c r="J87" s="60" t="s">
        <v>59</v>
      </c>
      <c r="L87" s="57"/>
      <c r="M87" s="57"/>
      <c r="N87" s="57"/>
    </row>
    <row r="88" spans="1:14" ht="30.75" customHeight="1">
      <c r="A88" s="176">
        <v>10</v>
      </c>
      <c r="B88" s="177" t="s">
        <v>741</v>
      </c>
      <c r="C88" s="74" t="s">
        <v>600</v>
      </c>
      <c r="D88" s="64"/>
      <c r="E88" s="53" t="s">
        <v>1108</v>
      </c>
      <c r="F88" s="53" t="s">
        <v>1108</v>
      </c>
      <c r="G88" s="61">
        <v>21</v>
      </c>
      <c r="H88" s="61">
        <v>21</v>
      </c>
      <c r="I88" s="60" t="s">
        <v>742</v>
      </c>
      <c r="J88" s="60" t="s">
        <v>742</v>
      </c>
      <c r="L88" s="57"/>
      <c r="M88" s="57"/>
      <c r="N88" s="57"/>
    </row>
    <row r="89" spans="1:14" ht="39" customHeight="1">
      <c r="A89" s="175"/>
      <c r="B89" s="177"/>
      <c r="C89" s="74" t="s">
        <v>601</v>
      </c>
      <c r="D89" s="64"/>
      <c r="E89" s="53" t="s">
        <v>602</v>
      </c>
      <c r="F89" s="53" t="s">
        <v>602</v>
      </c>
      <c r="G89" s="61">
        <v>13</v>
      </c>
      <c r="H89" s="61">
        <v>13</v>
      </c>
      <c r="I89" s="60" t="s">
        <v>742</v>
      </c>
      <c r="J89" s="60" t="s">
        <v>742</v>
      </c>
      <c r="L89" s="57"/>
      <c r="M89" s="57"/>
      <c r="N89" s="57"/>
    </row>
    <row r="90" spans="1:14" ht="49.9" customHeight="1">
      <c r="A90" s="175"/>
      <c r="B90" s="177"/>
      <c r="C90" s="74" t="s">
        <v>603</v>
      </c>
      <c r="D90" s="64"/>
      <c r="E90" s="53" t="s">
        <v>1677</v>
      </c>
      <c r="F90" s="53" t="s">
        <v>1677</v>
      </c>
      <c r="G90" s="61">
        <v>20</v>
      </c>
      <c r="H90" s="61">
        <v>20</v>
      </c>
      <c r="I90" s="60" t="s">
        <v>742</v>
      </c>
      <c r="J90" s="60" t="s">
        <v>742</v>
      </c>
      <c r="L90" s="57"/>
      <c r="M90" s="57"/>
      <c r="N90" s="57"/>
    </row>
    <row r="91" spans="1:14" ht="39.6" customHeight="1">
      <c r="A91" s="404"/>
      <c r="B91" s="244"/>
      <c r="C91" s="65" t="s">
        <v>743</v>
      </c>
      <c r="D91" s="64"/>
      <c r="E91" s="62" t="s">
        <v>744</v>
      </c>
      <c r="F91" s="62" t="s">
        <v>744</v>
      </c>
      <c r="G91" s="59" t="s">
        <v>61</v>
      </c>
      <c r="H91" s="59" t="s">
        <v>61</v>
      </c>
      <c r="I91" s="53" t="s">
        <v>59</v>
      </c>
      <c r="J91" s="53" t="s">
        <v>59</v>
      </c>
      <c r="L91" s="57"/>
      <c r="M91" s="57"/>
      <c r="N91" s="57"/>
    </row>
    <row r="92" spans="1:14" ht="51" customHeight="1">
      <c r="A92" s="174"/>
      <c r="B92" s="233"/>
      <c r="C92" s="65" t="s">
        <v>745</v>
      </c>
      <c r="D92" s="64"/>
      <c r="E92" s="53" t="s">
        <v>746</v>
      </c>
      <c r="F92" s="53" t="s">
        <v>746</v>
      </c>
      <c r="G92" s="61">
        <v>5</v>
      </c>
      <c r="H92" s="61">
        <v>5</v>
      </c>
      <c r="I92" s="53" t="s">
        <v>59</v>
      </c>
      <c r="J92" s="53" t="s">
        <v>59</v>
      </c>
      <c r="L92" s="57"/>
      <c r="M92" s="57"/>
      <c r="N92" s="57"/>
    </row>
    <row r="93" spans="1:14" ht="40.15" customHeight="1">
      <c r="A93" s="175"/>
      <c r="B93" s="234"/>
      <c r="C93" s="65" t="s">
        <v>747</v>
      </c>
      <c r="D93" s="64"/>
      <c r="E93" s="53" t="s">
        <v>748</v>
      </c>
      <c r="F93" s="53" t="s">
        <v>748</v>
      </c>
      <c r="G93" s="61">
        <v>7</v>
      </c>
      <c r="H93" s="61">
        <v>7</v>
      </c>
      <c r="I93" s="53" t="s">
        <v>749</v>
      </c>
      <c r="J93" s="53" t="s">
        <v>749</v>
      </c>
      <c r="L93" s="57"/>
      <c r="M93" s="57"/>
      <c r="N93" s="57"/>
    </row>
    <row r="94" spans="1:14" ht="50.45" customHeight="1">
      <c r="A94" s="175"/>
      <c r="B94" s="234"/>
      <c r="C94" s="65" t="s">
        <v>750</v>
      </c>
      <c r="D94" s="64"/>
      <c r="E94" s="53" t="s">
        <v>751</v>
      </c>
      <c r="F94" s="53" t="s">
        <v>751</v>
      </c>
      <c r="G94" s="61">
        <v>3</v>
      </c>
      <c r="H94" s="61">
        <v>3</v>
      </c>
      <c r="I94" s="53" t="s">
        <v>64</v>
      </c>
      <c r="J94" s="53" t="s">
        <v>64</v>
      </c>
      <c r="L94" s="57"/>
      <c r="M94" s="57"/>
      <c r="N94" s="57"/>
    </row>
    <row r="95" spans="1:14" ht="41.45" customHeight="1">
      <c r="A95" s="175"/>
      <c r="B95" s="234"/>
      <c r="C95" s="63" t="s">
        <v>753</v>
      </c>
      <c r="D95" s="64"/>
      <c r="E95" s="53" t="s">
        <v>754</v>
      </c>
      <c r="F95" s="53" t="s">
        <v>754</v>
      </c>
      <c r="G95" s="61">
        <v>5</v>
      </c>
      <c r="H95" s="61">
        <v>5</v>
      </c>
      <c r="I95" s="53" t="s">
        <v>755</v>
      </c>
      <c r="J95" s="53" t="s">
        <v>755</v>
      </c>
      <c r="L95" s="57"/>
      <c r="M95" s="57"/>
      <c r="N95" s="57"/>
    </row>
    <row r="96" spans="1:14" ht="43.9" customHeight="1">
      <c r="A96" s="175"/>
      <c r="B96" s="234"/>
      <c r="C96" s="65" t="s">
        <v>756</v>
      </c>
      <c r="D96" s="64"/>
      <c r="E96" s="53" t="s">
        <v>1675</v>
      </c>
      <c r="F96" s="53" t="s">
        <v>1675</v>
      </c>
      <c r="G96" s="61">
        <v>5</v>
      </c>
      <c r="H96" s="61">
        <v>5</v>
      </c>
      <c r="I96" s="53" t="s">
        <v>752</v>
      </c>
      <c r="J96" s="53" t="s">
        <v>752</v>
      </c>
      <c r="L96" s="57"/>
      <c r="M96" s="57"/>
      <c r="N96" s="57"/>
    </row>
    <row r="97" spans="1:14" ht="42" customHeight="1">
      <c r="A97" s="175"/>
      <c r="B97" s="234"/>
      <c r="C97" s="65" t="s">
        <v>1109</v>
      </c>
      <c r="D97" s="64"/>
      <c r="E97" s="53" t="s">
        <v>1674</v>
      </c>
      <c r="F97" s="53" t="s">
        <v>1674</v>
      </c>
      <c r="G97" s="61">
        <v>6</v>
      </c>
      <c r="H97" s="61">
        <v>6</v>
      </c>
      <c r="I97" s="53" t="s">
        <v>101</v>
      </c>
      <c r="J97" s="53" t="s">
        <v>101</v>
      </c>
      <c r="L97" s="57"/>
      <c r="M97" s="57"/>
      <c r="N97" s="57"/>
    </row>
    <row r="98" spans="1:14" ht="50.25" customHeight="1">
      <c r="A98" s="175"/>
      <c r="B98" s="234"/>
      <c r="C98" s="66" t="s">
        <v>1110</v>
      </c>
      <c r="D98" s="64"/>
      <c r="E98" s="53" t="s">
        <v>1676</v>
      </c>
      <c r="F98" s="53" t="s">
        <v>1676</v>
      </c>
      <c r="G98" s="61">
        <v>8</v>
      </c>
      <c r="H98" s="61">
        <v>8</v>
      </c>
      <c r="I98" s="53" t="s">
        <v>1111</v>
      </c>
      <c r="J98" s="53" t="s">
        <v>1112</v>
      </c>
      <c r="L98" s="57"/>
      <c r="M98" s="57"/>
      <c r="N98" s="57"/>
    </row>
    <row r="99" spans="1:14" ht="41.45" customHeight="1">
      <c r="A99" s="176"/>
      <c r="B99" s="177"/>
      <c r="C99" s="63" t="s">
        <v>1113</v>
      </c>
      <c r="D99" s="67"/>
      <c r="E99" s="53" t="s">
        <v>1673</v>
      </c>
      <c r="F99" s="53" t="s">
        <v>1673</v>
      </c>
      <c r="G99" s="61">
        <v>7</v>
      </c>
      <c r="H99" s="61">
        <v>7</v>
      </c>
      <c r="I99" s="68" t="s">
        <v>60</v>
      </c>
      <c r="J99" s="68" t="s">
        <v>60</v>
      </c>
      <c r="L99" s="57"/>
      <c r="M99" s="57"/>
      <c r="N99" s="57"/>
    </row>
    <row r="100" spans="1:14" ht="47.25" customHeight="1">
      <c r="A100" s="176"/>
      <c r="B100" s="177"/>
      <c r="C100" s="63" t="s">
        <v>1114</v>
      </c>
      <c r="D100" s="67"/>
      <c r="E100" s="53" t="s">
        <v>1115</v>
      </c>
      <c r="F100" s="53" t="s">
        <v>1115</v>
      </c>
      <c r="G100" s="61">
        <v>4</v>
      </c>
      <c r="H100" s="61">
        <v>4</v>
      </c>
      <c r="I100" s="71" t="s">
        <v>1119</v>
      </c>
      <c r="J100" s="68" t="s">
        <v>60</v>
      </c>
      <c r="L100" s="57"/>
      <c r="M100" s="57"/>
      <c r="N100" s="57"/>
    </row>
    <row r="101" spans="1:14" s="72" customFormat="1" ht="45.75" customHeight="1">
      <c r="A101" s="144"/>
      <c r="B101" s="235"/>
      <c r="C101" s="65" t="s">
        <v>1116</v>
      </c>
      <c r="D101" s="69"/>
      <c r="E101" s="62" t="s">
        <v>1117</v>
      </c>
      <c r="F101" s="62" t="s">
        <v>1117</v>
      </c>
      <c r="G101" s="70" t="s">
        <v>1118</v>
      </c>
      <c r="H101" s="70" t="s">
        <v>1118</v>
      </c>
      <c r="I101" s="68" t="s">
        <v>1477</v>
      </c>
      <c r="J101" s="71" t="s">
        <v>1119</v>
      </c>
    </row>
    <row r="102" spans="1:14" ht="35.25" customHeight="1">
      <c r="A102" s="245"/>
      <c r="B102" s="246"/>
      <c r="C102" s="74" t="s">
        <v>1476</v>
      </c>
      <c r="D102" s="219"/>
      <c r="E102" s="62" t="s">
        <v>1672</v>
      </c>
      <c r="F102" s="62" t="s">
        <v>1672</v>
      </c>
      <c r="G102" s="61">
        <v>14</v>
      </c>
      <c r="H102" s="61">
        <v>14</v>
      </c>
      <c r="I102" s="73" t="s">
        <v>1477</v>
      </c>
      <c r="J102" s="68" t="s">
        <v>1477</v>
      </c>
      <c r="L102" s="57"/>
      <c r="M102" s="57"/>
      <c r="N102" s="57"/>
    </row>
    <row r="103" spans="1:14" ht="16.149999999999999" customHeight="1">
      <c r="A103" s="354"/>
      <c r="B103" s="237"/>
      <c r="C103" s="100" t="s">
        <v>38</v>
      </c>
      <c r="D103" s="58">
        <v>16</v>
      </c>
      <c r="E103" s="221"/>
      <c r="F103" s="221"/>
      <c r="G103" s="100"/>
      <c r="H103" s="100"/>
      <c r="I103" s="191"/>
      <c r="J103" s="191"/>
      <c r="L103" s="57"/>
      <c r="M103" s="57"/>
      <c r="N103" s="57"/>
    </row>
    <row r="104" spans="1:14" ht="52.9" customHeight="1">
      <c r="A104" s="203">
        <v>11</v>
      </c>
      <c r="B104" s="206" t="s">
        <v>398</v>
      </c>
      <c r="C104" s="74" t="s">
        <v>1120</v>
      </c>
      <c r="D104" s="58"/>
      <c r="E104" s="53" t="s">
        <v>1121</v>
      </c>
      <c r="F104" s="53" t="s">
        <v>1121</v>
      </c>
      <c r="G104" s="59" t="s">
        <v>77</v>
      </c>
      <c r="H104" s="59" t="s">
        <v>77</v>
      </c>
      <c r="I104" s="75" t="s">
        <v>1122</v>
      </c>
      <c r="J104" s="75" t="s">
        <v>1122</v>
      </c>
      <c r="L104" s="57"/>
      <c r="M104" s="57"/>
      <c r="N104" s="57"/>
    </row>
    <row r="105" spans="1:14" ht="42" customHeight="1">
      <c r="A105" s="204"/>
      <c r="B105" s="207"/>
      <c r="C105" s="74" t="s">
        <v>1123</v>
      </c>
      <c r="D105" s="58"/>
      <c r="E105" s="53" t="s">
        <v>1124</v>
      </c>
      <c r="F105" s="53" t="s">
        <v>1124</v>
      </c>
      <c r="G105" s="59" t="s">
        <v>61</v>
      </c>
      <c r="H105" s="59" t="s">
        <v>61</v>
      </c>
      <c r="I105" s="75" t="s">
        <v>1122</v>
      </c>
      <c r="J105" s="75" t="s">
        <v>1122</v>
      </c>
      <c r="L105" s="57"/>
      <c r="M105" s="57"/>
      <c r="N105" s="57"/>
    </row>
    <row r="106" spans="1:14" ht="15" customHeight="1">
      <c r="A106" s="205"/>
      <c r="B106" s="208"/>
      <c r="C106" s="100" t="s">
        <v>38</v>
      </c>
      <c r="D106" s="58">
        <v>2</v>
      </c>
      <c r="E106" s="221"/>
      <c r="F106" s="221"/>
      <c r="G106" s="100"/>
      <c r="H106" s="100"/>
      <c r="I106" s="191"/>
      <c r="J106" s="191"/>
      <c r="L106" s="57"/>
      <c r="M106" s="57"/>
      <c r="N106" s="57"/>
    </row>
    <row r="107" spans="1:14" ht="27" customHeight="1">
      <c r="A107" s="345"/>
      <c r="B107" s="357"/>
      <c r="C107" s="54" t="s">
        <v>62</v>
      </c>
      <c r="D107" s="55"/>
      <c r="E107" s="53" t="s">
        <v>63</v>
      </c>
      <c r="F107" s="53" t="s">
        <v>63</v>
      </c>
      <c r="G107" s="53">
        <v>8</v>
      </c>
      <c r="H107" s="53">
        <v>8</v>
      </c>
      <c r="I107" s="53" t="s">
        <v>64</v>
      </c>
      <c r="J107" s="53" t="s">
        <v>64</v>
      </c>
      <c r="L107" s="57"/>
      <c r="M107" s="57"/>
      <c r="N107" s="57"/>
    </row>
    <row r="108" spans="1:14" ht="26.45" customHeight="1">
      <c r="A108" s="346">
        <v>12</v>
      </c>
      <c r="B108" s="358" t="s">
        <v>8</v>
      </c>
      <c r="C108" s="54" t="s">
        <v>65</v>
      </c>
      <c r="D108" s="55"/>
      <c r="E108" s="53" t="s">
        <v>604</v>
      </c>
      <c r="F108" s="53" t="s">
        <v>604</v>
      </c>
      <c r="G108" s="53">
        <v>15</v>
      </c>
      <c r="H108" s="53">
        <v>15</v>
      </c>
      <c r="I108" s="53" t="s">
        <v>64</v>
      </c>
      <c r="J108" s="53" t="s">
        <v>64</v>
      </c>
      <c r="L108" s="57"/>
      <c r="M108" s="57"/>
      <c r="N108" s="57"/>
    </row>
    <row r="109" spans="1:14" ht="27.6" customHeight="1">
      <c r="A109" s="346"/>
      <c r="B109" s="358"/>
      <c r="C109" s="54" t="s">
        <v>65</v>
      </c>
      <c r="D109" s="55"/>
      <c r="E109" s="53" t="s">
        <v>605</v>
      </c>
      <c r="F109" s="53" t="s">
        <v>605</v>
      </c>
      <c r="G109" s="53">
        <v>10</v>
      </c>
      <c r="H109" s="53">
        <v>10</v>
      </c>
      <c r="I109" s="53" t="s">
        <v>64</v>
      </c>
      <c r="J109" s="53" t="s">
        <v>64</v>
      </c>
      <c r="L109" s="57"/>
      <c r="M109" s="57"/>
      <c r="N109" s="57"/>
    </row>
    <row r="110" spans="1:14" ht="29.45" customHeight="1">
      <c r="A110" s="346"/>
      <c r="B110" s="358"/>
      <c r="C110" s="54" t="s">
        <v>606</v>
      </c>
      <c r="D110" s="55"/>
      <c r="E110" s="53" t="s">
        <v>607</v>
      </c>
      <c r="F110" s="53" t="s">
        <v>607</v>
      </c>
      <c r="G110" s="53">
        <v>10</v>
      </c>
      <c r="H110" s="53">
        <v>10</v>
      </c>
      <c r="I110" s="53" t="s">
        <v>681</v>
      </c>
      <c r="J110" s="53" t="s">
        <v>681</v>
      </c>
      <c r="L110" s="57"/>
      <c r="M110" s="57"/>
      <c r="N110" s="57"/>
    </row>
    <row r="111" spans="1:14" ht="27.75" customHeight="1">
      <c r="A111" s="346"/>
      <c r="B111" s="358"/>
      <c r="C111" s="54" t="s">
        <v>62</v>
      </c>
      <c r="D111" s="55"/>
      <c r="E111" s="53" t="s">
        <v>757</v>
      </c>
      <c r="F111" s="53" t="s">
        <v>757</v>
      </c>
      <c r="G111" s="53">
        <v>3</v>
      </c>
      <c r="H111" s="53">
        <v>3</v>
      </c>
      <c r="I111" s="53" t="s">
        <v>140</v>
      </c>
      <c r="J111" s="53" t="s">
        <v>140</v>
      </c>
      <c r="L111" s="57"/>
      <c r="M111" s="57"/>
      <c r="N111" s="57"/>
    </row>
    <row r="112" spans="1:14" ht="28.9" customHeight="1">
      <c r="A112" s="346"/>
      <c r="B112" s="358"/>
      <c r="C112" s="54" t="s">
        <v>66</v>
      </c>
      <c r="D112" s="55"/>
      <c r="E112" s="53" t="s">
        <v>1670</v>
      </c>
      <c r="F112" s="53" t="s">
        <v>1670</v>
      </c>
      <c r="G112" s="53">
        <v>8</v>
      </c>
      <c r="H112" s="53">
        <v>8</v>
      </c>
      <c r="I112" s="53" t="s">
        <v>758</v>
      </c>
      <c r="J112" s="53" t="s">
        <v>758</v>
      </c>
      <c r="L112" s="57"/>
      <c r="M112" s="57"/>
      <c r="N112" s="57"/>
    </row>
    <row r="113" spans="1:14" ht="24.75" customHeight="1">
      <c r="A113" s="346"/>
      <c r="B113" s="358"/>
      <c r="C113" s="54" t="s">
        <v>45</v>
      </c>
      <c r="D113" s="55"/>
      <c r="E113" s="53" t="s">
        <v>1671</v>
      </c>
      <c r="F113" s="53" t="s">
        <v>1671</v>
      </c>
      <c r="G113" s="53">
        <v>16</v>
      </c>
      <c r="H113" s="53">
        <v>16</v>
      </c>
      <c r="I113" s="53" t="s">
        <v>673</v>
      </c>
      <c r="J113" s="53" t="s">
        <v>673</v>
      </c>
      <c r="L113" s="57"/>
      <c r="M113" s="57"/>
      <c r="N113" s="57"/>
    </row>
    <row r="114" spans="1:14" ht="24.75" customHeight="1">
      <c r="A114" s="346"/>
      <c r="B114" s="358"/>
      <c r="C114" s="54" t="s">
        <v>62</v>
      </c>
      <c r="D114" s="55"/>
      <c r="E114" s="53" t="s">
        <v>1125</v>
      </c>
      <c r="F114" s="53" t="s">
        <v>1125</v>
      </c>
      <c r="G114" s="53">
        <v>9</v>
      </c>
      <c r="H114" s="53">
        <v>9</v>
      </c>
      <c r="I114" s="53" t="s">
        <v>673</v>
      </c>
      <c r="J114" s="53" t="s">
        <v>673</v>
      </c>
      <c r="L114" s="57"/>
      <c r="M114" s="57"/>
      <c r="N114" s="57"/>
    </row>
    <row r="115" spans="1:14" ht="54" customHeight="1">
      <c r="A115" s="346"/>
      <c r="B115" s="358"/>
      <c r="C115" s="54" t="s">
        <v>1126</v>
      </c>
      <c r="D115" s="58"/>
      <c r="E115" s="53" t="s">
        <v>1127</v>
      </c>
      <c r="F115" s="53" t="s">
        <v>1127</v>
      </c>
      <c r="G115" s="53">
        <v>11</v>
      </c>
      <c r="H115" s="53">
        <v>11</v>
      </c>
      <c r="I115" s="53" t="s">
        <v>888</v>
      </c>
      <c r="J115" s="53" t="s">
        <v>888</v>
      </c>
      <c r="L115" s="57"/>
      <c r="M115" s="57"/>
      <c r="N115" s="57"/>
    </row>
    <row r="116" spans="1:14" ht="27.75" customHeight="1">
      <c r="A116" s="346"/>
      <c r="B116" s="358"/>
      <c r="C116" s="54" t="s">
        <v>1128</v>
      </c>
      <c r="D116" s="58"/>
      <c r="E116" s="53" t="s">
        <v>1669</v>
      </c>
      <c r="F116" s="53" t="s">
        <v>1669</v>
      </c>
      <c r="G116" s="200">
        <v>16</v>
      </c>
      <c r="H116" s="53">
        <v>16</v>
      </c>
      <c r="I116" s="53" t="s">
        <v>1129</v>
      </c>
      <c r="J116" s="53" t="s">
        <v>1129</v>
      </c>
      <c r="L116" s="57"/>
      <c r="M116" s="57"/>
      <c r="N116" s="57"/>
    </row>
    <row r="117" spans="1:14" ht="27.75" customHeight="1">
      <c r="A117" s="346"/>
      <c r="B117" s="358"/>
      <c r="C117" s="54" t="s">
        <v>65</v>
      </c>
      <c r="D117" s="58"/>
      <c r="E117" s="53" t="s">
        <v>1668</v>
      </c>
      <c r="F117" s="53" t="s">
        <v>1668</v>
      </c>
      <c r="G117" s="200">
        <v>14</v>
      </c>
      <c r="H117" s="53">
        <v>14</v>
      </c>
      <c r="I117" s="53" t="s">
        <v>64</v>
      </c>
      <c r="J117" s="53" t="s">
        <v>64</v>
      </c>
      <c r="L117" s="57"/>
      <c r="M117" s="57"/>
      <c r="N117" s="57"/>
    </row>
    <row r="118" spans="1:14" ht="20.45" customHeight="1">
      <c r="A118" s="347"/>
      <c r="B118" s="359"/>
      <c r="C118" s="100" t="s">
        <v>38</v>
      </c>
      <c r="D118" s="58">
        <v>11</v>
      </c>
      <c r="E118" s="221"/>
      <c r="F118" s="221"/>
      <c r="G118" s="100"/>
      <c r="H118" s="100"/>
      <c r="I118" s="191"/>
      <c r="J118" s="191"/>
      <c r="L118" s="57"/>
      <c r="M118" s="57"/>
      <c r="N118" s="57"/>
    </row>
    <row r="119" spans="1:14" ht="39" customHeight="1">
      <c r="A119" s="345"/>
      <c r="B119" s="357"/>
      <c r="C119" s="54" t="s">
        <v>759</v>
      </c>
      <c r="D119" s="55"/>
      <c r="E119" s="53" t="s">
        <v>760</v>
      </c>
      <c r="F119" s="53" t="s">
        <v>760</v>
      </c>
      <c r="G119" s="53">
        <v>8</v>
      </c>
      <c r="H119" s="53">
        <v>8</v>
      </c>
      <c r="I119" s="53" t="s">
        <v>761</v>
      </c>
      <c r="J119" s="53" t="s">
        <v>761</v>
      </c>
      <c r="L119" s="57"/>
      <c r="M119" s="57"/>
      <c r="N119" s="57"/>
    </row>
    <row r="120" spans="1:14" ht="37.9" customHeight="1">
      <c r="A120" s="346">
        <v>13</v>
      </c>
      <c r="B120" s="358" t="s">
        <v>67</v>
      </c>
      <c r="C120" s="54" t="s">
        <v>762</v>
      </c>
      <c r="D120" s="55"/>
      <c r="E120" s="53" t="s">
        <v>763</v>
      </c>
      <c r="F120" s="53" t="s">
        <v>763</v>
      </c>
      <c r="G120" s="53">
        <v>8</v>
      </c>
      <c r="H120" s="53">
        <v>8</v>
      </c>
      <c r="I120" s="53" t="s">
        <v>764</v>
      </c>
      <c r="J120" s="53" t="s">
        <v>764</v>
      </c>
      <c r="L120" s="57"/>
      <c r="M120" s="57"/>
      <c r="N120" s="57"/>
    </row>
    <row r="121" spans="1:14" ht="15" customHeight="1">
      <c r="A121" s="347"/>
      <c r="B121" s="359"/>
      <c r="C121" s="100" t="s">
        <v>38</v>
      </c>
      <c r="D121" s="58">
        <v>2</v>
      </c>
      <c r="E121" s="221"/>
      <c r="F121" s="221"/>
      <c r="G121" s="100"/>
      <c r="H121" s="100"/>
      <c r="I121" s="191"/>
      <c r="J121" s="191"/>
      <c r="L121" s="57"/>
      <c r="M121" s="57"/>
      <c r="N121" s="57"/>
    </row>
    <row r="122" spans="1:14" ht="40.9" customHeight="1">
      <c r="A122" s="345"/>
      <c r="B122" s="357"/>
      <c r="C122" s="54" t="s">
        <v>765</v>
      </c>
      <c r="D122" s="55"/>
      <c r="E122" s="53" t="s">
        <v>766</v>
      </c>
      <c r="F122" s="53" t="s">
        <v>766</v>
      </c>
      <c r="G122" s="200">
        <v>14</v>
      </c>
      <c r="H122" s="200">
        <v>14</v>
      </c>
      <c r="I122" s="53" t="s">
        <v>59</v>
      </c>
      <c r="J122" s="53" t="s">
        <v>59</v>
      </c>
      <c r="L122" s="57"/>
      <c r="M122" s="57"/>
      <c r="N122" s="57"/>
    </row>
    <row r="123" spans="1:14" ht="34.5" customHeight="1">
      <c r="A123" s="346">
        <v>14</v>
      </c>
      <c r="B123" s="358" t="s">
        <v>12</v>
      </c>
      <c r="C123" s="54" t="s">
        <v>66</v>
      </c>
      <c r="D123" s="55"/>
      <c r="E123" s="53" t="s">
        <v>1130</v>
      </c>
      <c r="F123" s="53" t="s">
        <v>1130</v>
      </c>
      <c r="G123" s="200">
        <v>12</v>
      </c>
      <c r="H123" s="200">
        <v>12</v>
      </c>
      <c r="I123" s="53" t="s">
        <v>1131</v>
      </c>
      <c r="J123" s="53" t="s">
        <v>1131</v>
      </c>
      <c r="L123" s="57"/>
      <c r="M123" s="57"/>
      <c r="N123" s="57"/>
    </row>
    <row r="124" spans="1:14" ht="27" customHeight="1">
      <c r="A124" s="346"/>
      <c r="B124" s="358"/>
      <c r="C124" s="54" t="s">
        <v>46</v>
      </c>
      <c r="D124" s="58"/>
      <c r="E124" s="53" t="s">
        <v>1667</v>
      </c>
      <c r="F124" s="53" t="s">
        <v>1667</v>
      </c>
      <c r="G124" s="200">
        <v>8</v>
      </c>
      <c r="H124" s="200">
        <v>8</v>
      </c>
      <c r="I124" s="53" t="s">
        <v>188</v>
      </c>
      <c r="J124" s="53" t="s">
        <v>188</v>
      </c>
      <c r="L124" s="57"/>
      <c r="M124" s="57"/>
      <c r="N124" s="57"/>
    </row>
    <row r="125" spans="1:14" ht="40.15" customHeight="1">
      <c r="A125" s="346"/>
      <c r="B125" s="358"/>
      <c r="C125" s="54" t="s">
        <v>1478</v>
      </c>
      <c r="D125" s="58"/>
      <c r="E125" s="53" t="s">
        <v>1479</v>
      </c>
      <c r="F125" s="53" t="s">
        <v>1479</v>
      </c>
      <c r="G125" s="200">
        <v>14</v>
      </c>
      <c r="H125" s="200">
        <v>14</v>
      </c>
      <c r="I125" s="53" t="s">
        <v>188</v>
      </c>
      <c r="J125" s="53" t="s">
        <v>188</v>
      </c>
      <c r="L125" s="57"/>
      <c r="M125" s="57"/>
      <c r="N125" s="57"/>
    </row>
    <row r="126" spans="1:14" ht="29.25" customHeight="1">
      <c r="A126" s="346"/>
      <c r="B126" s="358"/>
      <c r="C126" s="54" t="s">
        <v>733</v>
      </c>
      <c r="D126" s="58"/>
      <c r="E126" s="53" t="s">
        <v>1480</v>
      </c>
      <c r="F126" s="53" t="s">
        <v>1480</v>
      </c>
      <c r="G126" s="200">
        <v>20</v>
      </c>
      <c r="H126" s="200">
        <v>20</v>
      </c>
      <c r="I126" s="53" t="s">
        <v>188</v>
      </c>
      <c r="J126" s="53" t="s">
        <v>188</v>
      </c>
      <c r="L126" s="57"/>
      <c r="M126" s="57"/>
      <c r="N126" s="57"/>
    </row>
    <row r="127" spans="1:14" ht="17.45" customHeight="1">
      <c r="A127" s="347"/>
      <c r="B127" s="359"/>
      <c r="C127" s="100" t="s">
        <v>38</v>
      </c>
      <c r="D127" s="58">
        <v>5</v>
      </c>
      <c r="E127" s="221"/>
      <c r="F127" s="221"/>
      <c r="G127" s="100"/>
      <c r="H127" s="100"/>
      <c r="I127" s="191"/>
      <c r="J127" s="191"/>
      <c r="L127" s="57"/>
      <c r="M127" s="57"/>
      <c r="N127" s="57"/>
    </row>
    <row r="128" spans="1:14" ht="27.75" customHeight="1">
      <c r="A128" s="345"/>
      <c r="B128" s="357"/>
      <c r="C128" s="54" t="s">
        <v>43</v>
      </c>
      <c r="D128" s="55"/>
      <c r="E128" s="53" t="s">
        <v>1666</v>
      </c>
      <c r="F128" s="53" t="s">
        <v>1666</v>
      </c>
      <c r="G128" s="59" t="s">
        <v>731</v>
      </c>
      <c r="H128" s="59" t="s">
        <v>731</v>
      </c>
      <c r="I128" s="53" t="s">
        <v>767</v>
      </c>
      <c r="J128" s="53" t="s">
        <v>767</v>
      </c>
      <c r="L128" s="57"/>
      <c r="M128" s="57"/>
      <c r="N128" s="57"/>
    </row>
    <row r="129" spans="1:14" ht="30" customHeight="1">
      <c r="A129" s="346">
        <v>15</v>
      </c>
      <c r="B129" s="358" t="s">
        <v>9</v>
      </c>
      <c r="C129" s="54" t="s">
        <v>43</v>
      </c>
      <c r="D129" s="55"/>
      <c r="E129" s="53" t="s">
        <v>768</v>
      </c>
      <c r="F129" s="53" t="s">
        <v>768</v>
      </c>
      <c r="G129" s="59" t="s">
        <v>78</v>
      </c>
      <c r="H129" s="59" t="s">
        <v>78</v>
      </c>
      <c r="I129" s="53" t="s">
        <v>769</v>
      </c>
      <c r="J129" s="53" t="s">
        <v>769</v>
      </c>
      <c r="L129" s="57"/>
      <c r="M129" s="57"/>
      <c r="N129" s="57"/>
    </row>
    <row r="130" spans="1:14" ht="26.25" customHeight="1">
      <c r="A130" s="346"/>
      <c r="B130" s="358"/>
      <c r="C130" s="54" t="s">
        <v>1132</v>
      </c>
      <c r="D130" s="55"/>
      <c r="E130" s="53" t="s">
        <v>1133</v>
      </c>
      <c r="F130" s="53" t="s">
        <v>1133</v>
      </c>
      <c r="G130" s="59" t="s">
        <v>1118</v>
      </c>
      <c r="H130" s="59" t="s">
        <v>1118</v>
      </c>
      <c r="I130" s="200" t="s">
        <v>1134</v>
      </c>
      <c r="J130" s="200" t="s">
        <v>1134</v>
      </c>
      <c r="L130" s="57"/>
      <c r="M130" s="57"/>
      <c r="N130" s="57"/>
    </row>
    <row r="131" spans="1:14" ht="40.15" customHeight="1">
      <c r="A131" s="346"/>
      <c r="B131" s="358"/>
      <c r="C131" s="54" t="s">
        <v>1135</v>
      </c>
      <c r="D131" s="55"/>
      <c r="E131" s="53" t="s">
        <v>1665</v>
      </c>
      <c r="F131" s="53" t="s">
        <v>1665</v>
      </c>
      <c r="G131" s="59" t="s">
        <v>154</v>
      </c>
      <c r="H131" s="59" t="s">
        <v>154</v>
      </c>
      <c r="I131" s="53" t="s">
        <v>1441</v>
      </c>
      <c r="J131" s="53" t="s">
        <v>1441</v>
      </c>
      <c r="L131" s="57"/>
      <c r="M131" s="57"/>
      <c r="N131" s="57"/>
    </row>
    <row r="132" spans="1:14" ht="35.25" customHeight="1">
      <c r="A132" s="346"/>
      <c r="B132" s="358"/>
      <c r="C132" s="54" t="s">
        <v>1481</v>
      </c>
      <c r="D132" s="55"/>
      <c r="E132" s="53" t="s">
        <v>1482</v>
      </c>
      <c r="F132" s="53" t="s">
        <v>1482</v>
      </c>
      <c r="G132" s="59" t="s">
        <v>804</v>
      </c>
      <c r="H132" s="59" t="s">
        <v>804</v>
      </c>
      <c r="I132" s="53" t="s">
        <v>1483</v>
      </c>
      <c r="J132" s="53" t="s">
        <v>1483</v>
      </c>
      <c r="L132" s="57"/>
      <c r="M132" s="57"/>
      <c r="N132" s="57"/>
    </row>
    <row r="133" spans="1:14" ht="15" customHeight="1">
      <c r="A133" s="347"/>
      <c r="B133" s="359"/>
      <c r="C133" s="100" t="s">
        <v>38</v>
      </c>
      <c r="D133" s="58">
        <v>5</v>
      </c>
      <c r="E133" s="221"/>
      <c r="F133" s="221"/>
      <c r="G133" s="193"/>
      <c r="H133" s="193"/>
      <c r="I133" s="100"/>
      <c r="J133" s="100"/>
      <c r="L133" s="57"/>
      <c r="M133" s="57"/>
      <c r="N133" s="57"/>
    </row>
    <row r="134" spans="1:14" ht="29.45" customHeight="1">
      <c r="A134" s="345"/>
      <c r="B134" s="357"/>
      <c r="C134" s="54" t="s">
        <v>69</v>
      </c>
      <c r="D134" s="55"/>
      <c r="E134" s="53" t="s">
        <v>1136</v>
      </c>
      <c r="F134" s="53" t="s">
        <v>1136</v>
      </c>
      <c r="G134" s="53">
        <v>12</v>
      </c>
      <c r="H134" s="53">
        <v>12</v>
      </c>
      <c r="I134" s="53" t="s">
        <v>70</v>
      </c>
      <c r="J134" s="53" t="s">
        <v>70</v>
      </c>
      <c r="L134" s="57"/>
      <c r="M134" s="57"/>
      <c r="N134" s="57"/>
    </row>
    <row r="135" spans="1:14" ht="39" customHeight="1">
      <c r="A135" s="346">
        <v>16</v>
      </c>
      <c r="B135" s="358" t="s">
        <v>68</v>
      </c>
      <c r="C135" s="65" t="s">
        <v>1137</v>
      </c>
      <c r="D135" s="69"/>
      <c r="E135" s="62" t="s">
        <v>1138</v>
      </c>
      <c r="F135" s="62" t="s">
        <v>1138</v>
      </c>
      <c r="G135" s="70" t="s">
        <v>57</v>
      </c>
      <c r="H135" s="70" t="s">
        <v>57</v>
      </c>
      <c r="I135" s="62" t="s">
        <v>1139</v>
      </c>
      <c r="J135" s="62" t="s">
        <v>1139</v>
      </c>
      <c r="L135" s="57"/>
      <c r="M135" s="57"/>
      <c r="N135" s="57"/>
    </row>
    <row r="136" spans="1:14" ht="15" customHeight="1">
      <c r="A136" s="347"/>
      <c r="B136" s="359"/>
      <c r="C136" s="100" t="s">
        <v>38</v>
      </c>
      <c r="D136" s="58">
        <v>2</v>
      </c>
      <c r="E136" s="221"/>
      <c r="F136" s="221"/>
      <c r="G136" s="100"/>
      <c r="H136" s="100"/>
      <c r="I136" s="191"/>
      <c r="J136" s="191"/>
      <c r="L136" s="57"/>
      <c r="M136" s="57"/>
      <c r="N136" s="57"/>
    </row>
    <row r="137" spans="1:14" ht="31.9" customHeight="1">
      <c r="A137" s="523">
        <v>17</v>
      </c>
      <c r="B137" s="522" t="s">
        <v>72</v>
      </c>
      <c r="C137" s="54" t="s">
        <v>770</v>
      </c>
      <c r="D137" s="55"/>
      <c r="E137" s="58" t="s">
        <v>1657</v>
      </c>
      <c r="F137" s="58" t="s">
        <v>1657</v>
      </c>
      <c r="G137" s="106">
        <v>21</v>
      </c>
      <c r="H137" s="106">
        <v>21</v>
      </c>
      <c r="I137" s="58" t="s">
        <v>1140</v>
      </c>
      <c r="J137" s="58" t="s">
        <v>1140</v>
      </c>
      <c r="L137" s="57"/>
      <c r="M137" s="57"/>
      <c r="N137" s="57"/>
    </row>
    <row r="138" spans="1:14" ht="18.600000000000001" customHeight="1">
      <c r="A138" s="524"/>
      <c r="B138" s="529"/>
      <c r="C138" s="100" t="s">
        <v>38</v>
      </c>
      <c r="D138" s="58">
        <v>1</v>
      </c>
      <c r="E138" s="221"/>
      <c r="F138" s="221"/>
      <c r="G138" s="100"/>
      <c r="H138" s="100"/>
      <c r="I138" s="191"/>
      <c r="J138" s="191"/>
      <c r="L138" s="57"/>
      <c r="M138" s="57"/>
      <c r="N138" s="57"/>
    </row>
    <row r="139" spans="1:14" ht="30" customHeight="1">
      <c r="A139" s="353"/>
      <c r="B139" s="236"/>
      <c r="C139" s="54" t="s">
        <v>770</v>
      </c>
      <c r="D139" s="55"/>
      <c r="E139" s="58" t="s">
        <v>1658</v>
      </c>
      <c r="F139" s="58" t="s">
        <v>1658</v>
      </c>
      <c r="G139" s="106">
        <v>6</v>
      </c>
      <c r="H139" s="106">
        <v>6</v>
      </c>
      <c r="I139" s="58" t="s">
        <v>144</v>
      </c>
      <c r="J139" s="58" t="s">
        <v>144</v>
      </c>
      <c r="L139" s="57"/>
      <c r="M139" s="57"/>
      <c r="N139" s="57"/>
    </row>
    <row r="140" spans="1:14" ht="30.75" customHeight="1">
      <c r="A140" s="172">
        <v>18</v>
      </c>
      <c r="B140" s="173" t="s">
        <v>198</v>
      </c>
      <c r="C140" s="54" t="s">
        <v>733</v>
      </c>
      <c r="D140" s="55"/>
      <c r="E140" s="58" t="s">
        <v>1659</v>
      </c>
      <c r="F140" s="58" t="s">
        <v>1659</v>
      </c>
      <c r="G140" s="106">
        <v>12</v>
      </c>
      <c r="H140" s="106">
        <v>12</v>
      </c>
      <c r="I140" s="58" t="s">
        <v>1484</v>
      </c>
      <c r="J140" s="58" t="s">
        <v>1484</v>
      </c>
      <c r="L140" s="57"/>
      <c r="M140" s="57"/>
      <c r="N140" s="57"/>
    </row>
    <row r="141" spans="1:14" ht="13.9" customHeight="1">
      <c r="A141" s="354"/>
      <c r="B141" s="237"/>
      <c r="C141" s="100" t="s">
        <v>38</v>
      </c>
      <c r="D141" s="58">
        <v>2</v>
      </c>
      <c r="E141" s="221"/>
      <c r="F141" s="221"/>
      <c r="G141" s="100"/>
      <c r="H141" s="100"/>
      <c r="I141" s="191"/>
      <c r="J141" s="191"/>
      <c r="L141" s="57"/>
      <c r="M141" s="57"/>
      <c r="N141" s="57"/>
    </row>
    <row r="142" spans="1:14" ht="30" customHeight="1">
      <c r="A142" s="523">
        <v>19</v>
      </c>
      <c r="B142" s="522" t="s">
        <v>73</v>
      </c>
      <c r="C142" s="92" t="s">
        <v>43</v>
      </c>
      <c r="D142" s="55"/>
      <c r="E142" s="94" t="s">
        <v>1141</v>
      </c>
      <c r="F142" s="94" t="s">
        <v>1141</v>
      </c>
      <c r="G142" s="200">
        <v>11</v>
      </c>
      <c r="H142" s="200">
        <v>11</v>
      </c>
      <c r="I142" s="94" t="s">
        <v>258</v>
      </c>
      <c r="J142" s="94" t="s">
        <v>258</v>
      </c>
      <c r="L142" s="57"/>
      <c r="M142" s="57"/>
      <c r="N142" s="57"/>
    </row>
    <row r="143" spans="1:14" ht="15" customHeight="1">
      <c r="A143" s="524"/>
      <c r="B143" s="529"/>
      <c r="C143" s="100" t="s">
        <v>38</v>
      </c>
      <c r="D143" s="58">
        <v>1</v>
      </c>
      <c r="E143" s="100"/>
      <c r="F143" s="100"/>
      <c r="G143" s="100"/>
      <c r="H143" s="100"/>
      <c r="I143" s="191"/>
      <c r="J143" s="191"/>
      <c r="L143" s="57"/>
      <c r="M143" s="57"/>
      <c r="N143" s="57"/>
    </row>
    <row r="144" spans="1:14" ht="31.15" customHeight="1">
      <c r="A144" s="525">
        <v>20</v>
      </c>
      <c r="B144" s="522" t="s">
        <v>13</v>
      </c>
      <c r="C144" s="54" t="s">
        <v>1142</v>
      </c>
      <c r="D144" s="55"/>
      <c r="E144" s="53" t="s">
        <v>1143</v>
      </c>
      <c r="F144" s="53" t="s">
        <v>1144</v>
      </c>
      <c r="G144" s="53">
        <v>14</v>
      </c>
      <c r="H144" s="53">
        <v>14</v>
      </c>
      <c r="I144" s="53" t="s">
        <v>1145</v>
      </c>
      <c r="J144" s="53" t="s">
        <v>1145</v>
      </c>
      <c r="L144" s="57"/>
      <c r="M144" s="57"/>
      <c r="N144" s="57"/>
    </row>
    <row r="145" spans="1:14" ht="15" customHeight="1">
      <c r="A145" s="526"/>
      <c r="B145" s="529"/>
      <c r="C145" s="100" t="s">
        <v>38</v>
      </c>
      <c r="D145" s="58">
        <v>1</v>
      </c>
      <c r="E145" s="221"/>
      <c r="F145" s="221"/>
      <c r="G145" s="100"/>
      <c r="H145" s="100"/>
      <c r="I145" s="191"/>
      <c r="J145" s="191"/>
      <c r="L145" s="57"/>
      <c r="M145" s="57"/>
      <c r="N145" s="57"/>
    </row>
    <row r="146" spans="1:14" ht="25.9" customHeight="1">
      <c r="A146" s="345"/>
      <c r="B146" s="357"/>
      <c r="C146" s="54" t="s">
        <v>46</v>
      </c>
      <c r="D146" s="55"/>
      <c r="E146" s="382" t="s">
        <v>771</v>
      </c>
      <c r="F146" s="382" t="s">
        <v>771</v>
      </c>
      <c r="G146" s="53">
        <v>10</v>
      </c>
      <c r="H146" s="53">
        <v>10</v>
      </c>
      <c r="I146" s="53" t="s">
        <v>772</v>
      </c>
      <c r="J146" s="53" t="s">
        <v>772</v>
      </c>
      <c r="L146" s="57"/>
      <c r="M146" s="57"/>
      <c r="N146" s="57"/>
    </row>
    <row r="147" spans="1:14" ht="27" customHeight="1">
      <c r="A147" s="346">
        <v>21</v>
      </c>
      <c r="B147" s="358" t="s">
        <v>10</v>
      </c>
      <c r="C147" s="54" t="s">
        <v>773</v>
      </c>
      <c r="D147" s="55"/>
      <c r="E147" s="382" t="s">
        <v>774</v>
      </c>
      <c r="F147" s="382" t="s">
        <v>774</v>
      </c>
      <c r="G147" s="53">
        <v>5</v>
      </c>
      <c r="H147" s="53">
        <v>5</v>
      </c>
      <c r="I147" s="53" t="s">
        <v>775</v>
      </c>
      <c r="J147" s="53" t="s">
        <v>775</v>
      </c>
      <c r="L147" s="57"/>
      <c r="M147" s="57"/>
      <c r="N147" s="57"/>
    </row>
    <row r="148" spans="1:14" ht="29.25" customHeight="1">
      <c r="A148" s="346"/>
      <c r="B148" s="358"/>
      <c r="C148" s="54" t="s">
        <v>1142</v>
      </c>
      <c r="D148" s="55"/>
      <c r="E148" s="53" t="s">
        <v>1660</v>
      </c>
      <c r="F148" s="53" t="s">
        <v>1660</v>
      </c>
      <c r="G148" s="200">
        <v>10</v>
      </c>
      <c r="H148" s="200">
        <v>10</v>
      </c>
      <c r="I148" s="53" t="s">
        <v>74</v>
      </c>
      <c r="J148" s="53" t="s">
        <v>74</v>
      </c>
      <c r="L148" s="57"/>
      <c r="M148" s="57"/>
      <c r="N148" s="57"/>
    </row>
    <row r="149" spans="1:14" ht="42" customHeight="1">
      <c r="A149" s="346"/>
      <c r="B149" s="358"/>
      <c r="C149" s="54" t="s">
        <v>1146</v>
      </c>
      <c r="D149" s="58"/>
      <c r="E149" s="382" t="s">
        <v>1147</v>
      </c>
      <c r="F149" s="382" t="s">
        <v>1147</v>
      </c>
      <c r="G149" s="53">
        <v>10</v>
      </c>
      <c r="H149" s="53">
        <v>10</v>
      </c>
      <c r="I149" s="53" t="s">
        <v>74</v>
      </c>
      <c r="J149" s="53" t="s">
        <v>74</v>
      </c>
      <c r="L149" s="57"/>
      <c r="M149" s="57"/>
      <c r="N149" s="57"/>
    </row>
    <row r="150" spans="1:14" ht="28.15" customHeight="1">
      <c r="A150" s="347"/>
      <c r="B150" s="359"/>
      <c r="C150" s="54" t="s">
        <v>733</v>
      </c>
      <c r="D150" s="58"/>
      <c r="E150" s="382" t="s">
        <v>1148</v>
      </c>
      <c r="F150" s="382" t="s">
        <v>1148</v>
      </c>
      <c r="G150" s="53">
        <v>15</v>
      </c>
      <c r="H150" s="53">
        <v>15</v>
      </c>
      <c r="I150" s="53" t="s">
        <v>64</v>
      </c>
      <c r="J150" s="53" t="s">
        <v>64</v>
      </c>
      <c r="L150" s="57"/>
      <c r="M150" s="57"/>
      <c r="N150" s="57"/>
    </row>
    <row r="151" spans="1:14" ht="26.45" customHeight="1">
      <c r="A151" s="345"/>
      <c r="B151" s="357"/>
      <c r="C151" s="54" t="s">
        <v>1485</v>
      </c>
      <c r="D151" s="58"/>
      <c r="E151" s="382" t="s">
        <v>1486</v>
      </c>
      <c r="F151" s="382" t="s">
        <v>1486</v>
      </c>
      <c r="G151" s="53">
        <v>12</v>
      </c>
      <c r="H151" s="53">
        <v>12</v>
      </c>
      <c r="I151" s="53" t="s">
        <v>964</v>
      </c>
      <c r="J151" s="53" t="s">
        <v>964</v>
      </c>
      <c r="L151" s="57"/>
      <c r="M151" s="57"/>
      <c r="N151" s="57"/>
    </row>
    <row r="152" spans="1:14" ht="16.149999999999999" customHeight="1">
      <c r="A152" s="347"/>
      <c r="B152" s="359"/>
      <c r="C152" s="100" t="s">
        <v>38</v>
      </c>
      <c r="D152" s="58">
        <v>6</v>
      </c>
      <c r="E152" s="221"/>
      <c r="F152" s="221"/>
      <c r="G152" s="53"/>
      <c r="H152" s="53"/>
      <c r="I152" s="194"/>
      <c r="J152" s="194"/>
      <c r="L152" s="57"/>
      <c r="M152" s="57"/>
      <c r="N152" s="57"/>
    </row>
    <row r="153" spans="1:14" ht="39.6" customHeight="1">
      <c r="A153" s="345"/>
      <c r="B153" s="357"/>
      <c r="C153" s="92" t="s">
        <v>776</v>
      </c>
      <c r="D153" s="55"/>
      <c r="E153" s="94" t="s">
        <v>777</v>
      </c>
      <c r="F153" s="94" t="s">
        <v>777</v>
      </c>
      <c r="G153" s="59" t="s">
        <v>610</v>
      </c>
      <c r="H153" s="59" t="s">
        <v>610</v>
      </c>
      <c r="I153" s="94" t="s">
        <v>74</v>
      </c>
      <c r="J153" s="94" t="s">
        <v>74</v>
      </c>
      <c r="L153" s="57"/>
      <c r="M153" s="57"/>
      <c r="N153" s="57"/>
    </row>
    <row r="154" spans="1:14" ht="30.75" customHeight="1">
      <c r="A154" s="346">
        <v>22</v>
      </c>
      <c r="B154" s="358" t="s">
        <v>75</v>
      </c>
      <c r="C154" s="92" t="s">
        <v>779</v>
      </c>
      <c r="D154" s="55"/>
      <c r="E154" s="94" t="s">
        <v>754</v>
      </c>
      <c r="F154" s="94" t="s">
        <v>754</v>
      </c>
      <c r="G154" s="59" t="s">
        <v>77</v>
      </c>
      <c r="H154" s="59" t="s">
        <v>77</v>
      </c>
      <c r="I154" s="94" t="s">
        <v>74</v>
      </c>
      <c r="J154" s="94" t="s">
        <v>74</v>
      </c>
      <c r="L154" s="57"/>
      <c r="M154" s="57"/>
      <c r="N154" s="57"/>
    </row>
    <row r="155" spans="1:14" ht="29.25" customHeight="1">
      <c r="A155" s="346"/>
      <c r="B155" s="358"/>
      <c r="C155" s="92" t="s">
        <v>566</v>
      </c>
      <c r="D155" s="55"/>
      <c r="E155" s="94" t="s">
        <v>1149</v>
      </c>
      <c r="F155" s="94" t="s">
        <v>1149</v>
      </c>
      <c r="G155" s="59" t="s">
        <v>157</v>
      </c>
      <c r="H155" s="59" t="s">
        <v>157</v>
      </c>
      <c r="I155" s="94" t="s">
        <v>74</v>
      </c>
      <c r="J155" s="94" t="s">
        <v>74</v>
      </c>
      <c r="L155" s="57"/>
      <c r="M155" s="57"/>
      <c r="N155" s="57"/>
    </row>
    <row r="156" spans="1:14" ht="17.25" customHeight="1">
      <c r="A156" s="347"/>
      <c r="B156" s="359"/>
      <c r="C156" s="100" t="s">
        <v>38</v>
      </c>
      <c r="D156" s="58">
        <v>3</v>
      </c>
      <c r="E156" s="221"/>
      <c r="F156" s="221"/>
      <c r="G156" s="100"/>
      <c r="H156" s="100"/>
      <c r="I156" s="191"/>
      <c r="J156" s="191"/>
      <c r="L156" s="57"/>
      <c r="M156" s="57"/>
      <c r="N156" s="57"/>
    </row>
    <row r="157" spans="1:14" ht="15.75" customHeight="1">
      <c r="A157" s="229"/>
      <c r="B157" s="510" t="s">
        <v>570</v>
      </c>
      <c r="C157" s="511"/>
      <c r="D157" s="192">
        <f>SUM(D81:D156)</f>
        <v>61</v>
      </c>
      <c r="E157" s="221"/>
      <c r="F157" s="221"/>
      <c r="G157" s="53"/>
      <c r="H157" s="53"/>
      <c r="I157" s="194"/>
      <c r="J157" s="194"/>
      <c r="L157" s="57"/>
      <c r="M157" s="57"/>
      <c r="N157" s="57"/>
    </row>
    <row r="158" spans="1:14" ht="18.75" customHeight="1">
      <c r="A158" s="228"/>
      <c r="B158" s="514" t="s">
        <v>571</v>
      </c>
      <c r="C158" s="515"/>
      <c r="D158" s="192">
        <f>D157+D79</f>
        <v>119</v>
      </c>
      <c r="E158" s="100"/>
      <c r="F158" s="100"/>
      <c r="G158" s="190"/>
      <c r="H158" s="190"/>
      <c r="I158" s="94"/>
      <c r="J158" s="94"/>
      <c r="L158" s="57"/>
      <c r="M158" s="57"/>
      <c r="N158" s="57"/>
    </row>
    <row r="159" spans="1:14" ht="22.15" customHeight="1">
      <c r="A159" s="228"/>
      <c r="B159" s="512" t="s">
        <v>79</v>
      </c>
      <c r="C159" s="513"/>
      <c r="D159" s="53"/>
      <c r="E159" s="191"/>
      <c r="F159" s="191"/>
      <c r="G159" s="100"/>
      <c r="H159" s="100"/>
      <c r="I159" s="191"/>
      <c r="J159" s="191"/>
      <c r="L159" s="57"/>
      <c r="M159" s="57"/>
      <c r="N159" s="57"/>
    </row>
    <row r="160" spans="1:14" ht="34.15" customHeight="1">
      <c r="A160" s="345">
        <v>23</v>
      </c>
      <c r="B160" s="357" t="s">
        <v>280</v>
      </c>
      <c r="C160" s="54" t="s">
        <v>1157</v>
      </c>
      <c r="D160" s="58"/>
      <c r="E160" s="53" t="s">
        <v>1661</v>
      </c>
      <c r="F160" s="53" t="s">
        <v>1661</v>
      </c>
      <c r="G160" s="53">
        <v>14</v>
      </c>
      <c r="H160" s="53">
        <v>14</v>
      </c>
      <c r="I160" s="200" t="s">
        <v>1150</v>
      </c>
      <c r="J160" s="200" t="s">
        <v>1150</v>
      </c>
      <c r="L160" s="57"/>
      <c r="M160" s="57"/>
      <c r="N160" s="57"/>
    </row>
    <row r="161" spans="1:14" ht="16.149999999999999" customHeight="1">
      <c r="A161" s="347"/>
      <c r="B161" s="359"/>
      <c r="C161" s="100" t="s">
        <v>38</v>
      </c>
      <c r="D161" s="58">
        <v>1</v>
      </c>
      <c r="E161" s="221"/>
      <c r="F161" s="221"/>
      <c r="G161" s="100"/>
      <c r="H161" s="100"/>
      <c r="I161" s="191"/>
      <c r="J161" s="191"/>
      <c r="L161" s="57"/>
      <c r="M161" s="57"/>
      <c r="N161" s="57"/>
    </row>
    <row r="162" spans="1:14" ht="28.15" customHeight="1">
      <c r="A162" s="345"/>
      <c r="B162" s="357"/>
      <c r="C162" s="54" t="s">
        <v>45</v>
      </c>
      <c r="D162" s="58"/>
      <c r="E162" s="345" t="s">
        <v>1662</v>
      </c>
      <c r="F162" s="345" t="s">
        <v>1662</v>
      </c>
      <c r="G162" s="53">
        <v>19</v>
      </c>
      <c r="H162" s="53">
        <v>19</v>
      </c>
      <c r="I162" s="345" t="s">
        <v>82</v>
      </c>
      <c r="J162" s="345" t="s">
        <v>82</v>
      </c>
      <c r="L162" s="57"/>
      <c r="M162" s="57"/>
      <c r="N162" s="57"/>
    </row>
    <row r="163" spans="1:14" ht="30.6" customHeight="1">
      <c r="A163" s="346">
        <v>24</v>
      </c>
      <c r="B163" s="358" t="s">
        <v>81</v>
      </c>
      <c r="C163" s="54" t="s">
        <v>780</v>
      </c>
      <c r="D163" s="58"/>
      <c r="E163" s="345" t="s">
        <v>1663</v>
      </c>
      <c r="F163" s="345" t="s">
        <v>1663</v>
      </c>
      <c r="G163" s="53">
        <v>15</v>
      </c>
      <c r="H163" s="345">
        <v>15</v>
      </c>
      <c r="I163" s="345" t="s">
        <v>82</v>
      </c>
      <c r="J163" s="345" t="s">
        <v>82</v>
      </c>
      <c r="L163" s="57"/>
      <c r="M163" s="57"/>
      <c r="N163" s="57"/>
    </row>
    <row r="164" spans="1:14" ht="33.75" customHeight="1">
      <c r="A164" s="346"/>
      <c r="B164" s="358"/>
      <c r="C164" s="54" t="s">
        <v>46</v>
      </c>
      <c r="D164" s="58"/>
      <c r="E164" s="345" t="s">
        <v>1487</v>
      </c>
      <c r="F164" s="345" t="s">
        <v>1487</v>
      </c>
      <c r="G164" s="53">
        <v>15</v>
      </c>
      <c r="H164" s="345">
        <v>15</v>
      </c>
      <c r="I164" s="345" t="s">
        <v>1488</v>
      </c>
      <c r="J164" s="345" t="s">
        <v>1488</v>
      </c>
      <c r="L164" s="57"/>
      <c r="M164" s="57"/>
      <c r="N164" s="57"/>
    </row>
    <row r="165" spans="1:14" ht="30" customHeight="1">
      <c r="A165" s="346"/>
      <c r="B165" s="358"/>
      <c r="C165" s="54" t="s">
        <v>1489</v>
      </c>
      <c r="D165" s="55"/>
      <c r="E165" s="53" t="s">
        <v>1664</v>
      </c>
      <c r="F165" s="53" t="s">
        <v>1664</v>
      </c>
      <c r="G165" s="200">
        <v>14</v>
      </c>
      <c r="H165" s="200">
        <v>14</v>
      </c>
      <c r="I165" s="53" t="s">
        <v>1460</v>
      </c>
      <c r="J165" s="53" t="s">
        <v>1460</v>
      </c>
      <c r="L165" s="57"/>
      <c r="M165" s="57"/>
      <c r="N165" s="57"/>
    </row>
    <row r="166" spans="1:14" ht="32.25" customHeight="1">
      <c r="A166" s="346"/>
      <c r="B166" s="358"/>
      <c r="C166" s="54" t="s">
        <v>1489</v>
      </c>
      <c r="D166" s="55"/>
      <c r="E166" s="53" t="s">
        <v>2027</v>
      </c>
      <c r="F166" s="53" t="s">
        <v>2027</v>
      </c>
      <c r="G166" s="200">
        <v>8</v>
      </c>
      <c r="H166" s="200">
        <v>8</v>
      </c>
      <c r="I166" s="53" t="s">
        <v>2028</v>
      </c>
      <c r="J166" s="53" t="s">
        <v>2028</v>
      </c>
      <c r="L166" s="57"/>
      <c r="M166" s="57"/>
      <c r="N166" s="57"/>
    </row>
    <row r="167" spans="1:14" ht="15.6" customHeight="1">
      <c r="A167" s="347"/>
      <c r="B167" s="359"/>
      <c r="C167" s="100" t="s">
        <v>38</v>
      </c>
      <c r="D167" s="58">
        <v>5</v>
      </c>
      <c r="E167" s="221"/>
      <c r="F167" s="221"/>
      <c r="G167" s="100"/>
      <c r="H167" s="100"/>
      <c r="I167" s="191"/>
      <c r="J167" s="191"/>
      <c r="L167" s="57"/>
      <c r="M167" s="57"/>
      <c r="N167" s="57"/>
    </row>
    <row r="168" spans="1:14" ht="53.45" customHeight="1">
      <c r="A168" s="345">
        <v>25</v>
      </c>
      <c r="B168" s="357" t="s">
        <v>19</v>
      </c>
      <c r="C168" s="92" t="s">
        <v>781</v>
      </c>
      <c r="D168" s="55"/>
      <c r="E168" s="53" t="s">
        <v>782</v>
      </c>
      <c r="F168" s="53" t="s">
        <v>782</v>
      </c>
      <c r="G168" s="59" t="s">
        <v>610</v>
      </c>
      <c r="H168" s="59" t="s">
        <v>610</v>
      </c>
      <c r="I168" s="53" t="s">
        <v>783</v>
      </c>
      <c r="J168" s="53" t="s">
        <v>783</v>
      </c>
      <c r="L168" s="57"/>
      <c r="M168" s="57"/>
      <c r="N168" s="57"/>
    </row>
    <row r="169" spans="1:14" ht="16.149999999999999" customHeight="1">
      <c r="A169" s="347"/>
      <c r="B169" s="359"/>
      <c r="C169" s="100" t="s">
        <v>38</v>
      </c>
      <c r="D169" s="58">
        <v>1</v>
      </c>
      <c r="E169" s="221"/>
      <c r="F169" s="221"/>
      <c r="G169" s="100"/>
      <c r="H169" s="100"/>
      <c r="I169" s="191"/>
      <c r="J169" s="191"/>
      <c r="L169" s="57"/>
      <c r="M169" s="57"/>
      <c r="N169" s="57"/>
    </row>
    <row r="170" spans="1:14" ht="24" customHeight="1">
      <c r="A170" s="228"/>
      <c r="B170" s="510" t="s">
        <v>84</v>
      </c>
      <c r="C170" s="511"/>
      <c r="D170" s="192">
        <f>SUM(D160:D169)</f>
        <v>7</v>
      </c>
      <c r="E170" s="53"/>
      <c r="F170" s="53"/>
      <c r="G170" s="200"/>
      <c r="H170" s="200"/>
      <c r="I170" s="94"/>
      <c r="J170" s="94"/>
      <c r="L170" s="57"/>
      <c r="M170" s="57"/>
      <c r="N170" s="57"/>
    </row>
    <row r="171" spans="1:14" ht="28.9" customHeight="1">
      <c r="A171" s="228"/>
      <c r="B171" s="512" t="s">
        <v>1495</v>
      </c>
      <c r="C171" s="513"/>
      <c r="D171" s="192">
        <f>D170+D158</f>
        <v>126</v>
      </c>
      <c r="E171" s="191"/>
      <c r="F171" s="191"/>
      <c r="G171" s="188"/>
      <c r="H171" s="188"/>
      <c r="I171" s="191"/>
      <c r="J171" s="191"/>
      <c r="L171" s="57"/>
      <c r="M171" s="57"/>
      <c r="N171" s="57"/>
    </row>
    <row r="172" spans="1:14" ht="22.15" customHeight="1">
      <c r="A172" s="228"/>
      <c r="B172" s="512" t="s">
        <v>85</v>
      </c>
      <c r="C172" s="513"/>
      <c r="D172" s="58"/>
      <c r="E172" s="191"/>
      <c r="F172" s="191"/>
      <c r="G172" s="188"/>
      <c r="H172" s="188"/>
      <c r="I172" s="191"/>
      <c r="J172" s="191"/>
      <c r="L172" s="57"/>
      <c r="M172" s="57"/>
      <c r="N172" s="57"/>
    </row>
    <row r="173" spans="1:14" ht="31.15" customHeight="1">
      <c r="A173" s="345">
        <v>26</v>
      </c>
      <c r="B173" s="357" t="s">
        <v>86</v>
      </c>
      <c r="C173" s="92" t="s">
        <v>784</v>
      </c>
      <c r="D173" s="55"/>
      <c r="E173" s="53" t="s">
        <v>785</v>
      </c>
      <c r="F173" s="53" t="s">
        <v>785</v>
      </c>
      <c r="G173" s="53">
        <v>14</v>
      </c>
      <c r="H173" s="53">
        <v>14</v>
      </c>
      <c r="I173" s="94" t="s">
        <v>138</v>
      </c>
      <c r="J173" s="94" t="s">
        <v>138</v>
      </c>
      <c r="L173" s="57"/>
      <c r="M173" s="57"/>
      <c r="N173" s="57"/>
    </row>
    <row r="174" spans="1:14" ht="15" customHeight="1">
      <c r="A174" s="347"/>
      <c r="B174" s="359"/>
      <c r="C174" s="100" t="s">
        <v>38</v>
      </c>
      <c r="D174" s="58">
        <v>1</v>
      </c>
      <c r="E174" s="221"/>
      <c r="F174" s="221"/>
      <c r="G174" s="100"/>
      <c r="H174" s="100"/>
      <c r="I174" s="191"/>
      <c r="J174" s="191"/>
      <c r="L174" s="57"/>
      <c r="M174" s="57"/>
      <c r="N174" s="57"/>
    </row>
    <row r="175" spans="1:14" ht="32.25" customHeight="1">
      <c r="A175" s="345"/>
      <c r="B175" s="357"/>
      <c r="C175" s="54" t="s">
        <v>1151</v>
      </c>
      <c r="D175" s="55"/>
      <c r="E175" s="53" t="s">
        <v>2026</v>
      </c>
      <c r="F175" s="53" t="s">
        <v>2026</v>
      </c>
      <c r="G175" s="59" t="s">
        <v>78</v>
      </c>
      <c r="H175" s="59" t="s">
        <v>78</v>
      </c>
      <c r="I175" s="53" t="s">
        <v>786</v>
      </c>
      <c r="J175" s="53" t="s">
        <v>786</v>
      </c>
      <c r="L175" s="57"/>
      <c r="M175" s="57"/>
      <c r="N175" s="57"/>
    </row>
    <row r="176" spans="1:14" ht="21" customHeight="1">
      <c r="A176" s="346">
        <v>27</v>
      </c>
      <c r="B176" s="358" t="s">
        <v>87</v>
      </c>
      <c r="C176" s="54" t="s">
        <v>608</v>
      </c>
      <c r="D176" s="55"/>
      <c r="E176" s="53" t="s">
        <v>609</v>
      </c>
      <c r="F176" s="53" t="s">
        <v>609</v>
      </c>
      <c r="G176" s="59" t="s">
        <v>88</v>
      </c>
      <c r="H176" s="59" t="s">
        <v>88</v>
      </c>
      <c r="I176" s="53" t="s">
        <v>71</v>
      </c>
      <c r="J176" s="53" t="s">
        <v>71</v>
      </c>
      <c r="L176" s="57"/>
      <c r="M176" s="57"/>
      <c r="N176" s="57"/>
    </row>
    <row r="177" spans="1:198" ht="22.5" customHeight="1">
      <c r="A177" s="346"/>
      <c r="B177" s="358"/>
      <c r="C177" s="54" t="s">
        <v>608</v>
      </c>
      <c r="D177" s="55"/>
      <c r="E177" s="53" t="s">
        <v>1390</v>
      </c>
      <c r="F177" s="53" t="s">
        <v>1390</v>
      </c>
      <c r="G177" s="59" t="s">
        <v>88</v>
      </c>
      <c r="H177" s="59" t="s">
        <v>88</v>
      </c>
      <c r="I177" s="53" t="s">
        <v>71</v>
      </c>
      <c r="J177" s="53" t="s">
        <v>71</v>
      </c>
      <c r="L177" s="57"/>
      <c r="M177" s="57"/>
      <c r="N177" s="57"/>
    </row>
    <row r="178" spans="1:198" ht="15" customHeight="1">
      <c r="A178" s="347"/>
      <c r="B178" s="359"/>
      <c r="C178" s="100" t="s">
        <v>38</v>
      </c>
      <c r="D178" s="58">
        <v>3</v>
      </c>
      <c r="E178" s="221"/>
      <c r="F178" s="221"/>
      <c r="G178" s="100"/>
      <c r="H178" s="100"/>
      <c r="I178" s="191"/>
      <c r="J178" s="191"/>
      <c r="L178" s="57"/>
      <c r="M178" s="57"/>
      <c r="N178" s="57"/>
    </row>
    <row r="179" spans="1:198" ht="32.25" customHeight="1">
      <c r="A179" s="345"/>
      <c r="B179" s="357"/>
      <c r="C179" s="54" t="s">
        <v>43</v>
      </c>
      <c r="D179" s="58"/>
      <c r="E179" s="53" t="s">
        <v>768</v>
      </c>
      <c r="F179" s="53" t="s">
        <v>768</v>
      </c>
      <c r="G179" s="59" t="s">
        <v>78</v>
      </c>
      <c r="H179" s="59" t="s">
        <v>78</v>
      </c>
      <c r="I179" s="53" t="s">
        <v>787</v>
      </c>
      <c r="J179" s="53" t="s">
        <v>787</v>
      </c>
      <c r="L179" s="57"/>
      <c r="M179" s="57"/>
      <c r="N179" s="57"/>
    </row>
    <row r="180" spans="1:198" ht="31.5" customHeight="1">
      <c r="A180" s="346">
        <v>28</v>
      </c>
      <c r="B180" s="358" t="s">
        <v>89</v>
      </c>
      <c r="C180" s="54" t="s">
        <v>43</v>
      </c>
      <c r="D180" s="58"/>
      <c r="E180" s="53" t="s">
        <v>1133</v>
      </c>
      <c r="F180" s="53" t="s">
        <v>1133</v>
      </c>
      <c r="G180" s="59" t="s">
        <v>1118</v>
      </c>
      <c r="H180" s="59" t="s">
        <v>1118</v>
      </c>
      <c r="I180" s="53" t="s">
        <v>1134</v>
      </c>
      <c r="J180" s="53" t="s">
        <v>1134</v>
      </c>
      <c r="L180" s="57"/>
      <c r="M180" s="57"/>
      <c r="N180" s="57"/>
    </row>
    <row r="181" spans="1:198" ht="15" customHeight="1">
      <c r="A181" s="347"/>
      <c r="B181" s="359"/>
      <c r="C181" s="100" t="s">
        <v>38</v>
      </c>
      <c r="D181" s="58">
        <v>2</v>
      </c>
      <c r="E181" s="221"/>
      <c r="F181" s="221"/>
      <c r="G181" s="100"/>
      <c r="H181" s="100"/>
      <c r="I181" s="191"/>
      <c r="J181" s="191"/>
      <c r="L181" s="57"/>
      <c r="M181" s="57"/>
      <c r="N181" s="57"/>
    </row>
    <row r="182" spans="1:198" ht="27.75" customHeight="1">
      <c r="A182" s="345"/>
      <c r="B182" s="357"/>
      <c r="C182" s="92" t="s">
        <v>730</v>
      </c>
      <c r="D182" s="55"/>
      <c r="E182" s="53" t="s">
        <v>369</v>
      </c>
      <c r="F182" s="53" t="s">
        <v>369</v>
      </c>
      <c r="G182" s="200">
        <v>10</v>
      </c>
      <c r="H182" s="200">
        <v>10</v>
      </c>
      <c r="I182" s="94" t="s">
        <v>90</v>
      </c>
      <c r="J182" s="94" t="s">
        <v>90</v>
      </c>
      <c r="L182" s="57"/>
      <c r="M182" s="57"/>
      <c r="N182" s="57"/>
    </row>
    <row r="183" spans="1:198" ht="34.5" customHeight="1">
      <c r="A183" s="346">
        <v>29</v>
      </c>
      <c r="B183" s="358" t="s">
        <v>284</v>
      </c>
      <c r="C183" s="92" t="s">
        <v>1152</v>
      </c>
      <c r="D183" s="55"/>
      <c r="E183" s="53" t="s">
        <v>1153</v>
      </c>
      <c r="F183" s="53" t="s">
        <v>1153</v>
      </c>
      <c r="G183" s="200">
        <v>10</v>
      </c>
      <c r="H183" s="200">
        <v>10</v>
      </c>
      <c r="I183" s="94" t="s">
        <v>90</v>
      </c>
      <c r="J183" s="94" t="s">
        <v>90</v>
      </c>
      <c r="L183" s="57"/>
      <c r="M183" s="57"/>
      <c r="N183" s="57"/>
    </row>
    <row r="184" spans="1:198" ht="21" customHeight="1">
      <c r="A184" s="347"/>
      <c r="B184" s="359"/>
      <c r="C184" s="100" t="s">
        <v>38</v>
      </c>
      <c r="D184" s="58">
        <v>2</v>
      </c>
      <c r="E184" s="221"/>
      <c r="F184" s="221"/>
      <c r="G184" s="100"/>
      <c r="H184" s="100"/>
      <c r="I184" s="191"/>
      <c r="J184" s="191"/>
      <c r="L184" s="57"/>
      <c r="M184" s="57"/>
      <c r="N184" s="57"/>
    </row>
    <row r="185" spans="1:198" ht="24" customHeight="1">
      <c r="A185" s="228"/>
      <c r="B185" s="510" t="s">
        <v>91</v>
      </c>
      <c r="C185" s="511"/>
      <c r="D185" s="192">
        <f>D178+D174+D184+D181</f>
        <v>8</v>
      </c>
      <c r="E185" s="53"/>
      <c r="F185" s="53"/>
      <c r="G185" s="53"/>
      <c r="H185" s="53"/>
      <c r="I185" s="194"/>
      <c r="J185" s="194"/>
      <c r="L185" s="57"/>
      <c r="M185" s="57"/>
      <c r="N185" s="57"/>
    </row>
    <row r="186" spans="1:198" ht="24" customHeight="1">
      <c r="A186" s="517" t="s">
        <v>1492</v>
      </c>
      <c r="B186" s="517" t="s">
        <v>6</v>
      </c>
      <c r="C186" s="532" t="s">
        <v>4</v>
      </c>
      <c r="D186" s="517" t="s">
        <v>725</v>
      </c>
      <c r="E186" s="530" t="s">
        <v>1</v>
      </c>
      <c r="F186" s="531"/>
      <c r="G186" s="530" t="s">
        <v>1494</v>
      </c>
      <c r="H186" s="531"/>
      <c r="I186" s="530" t="s">
        <v>2</v>
      </c>
      <c r="J186" s="531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</row>
    <row r="187" spans="1:198" ht="21.75" customHeight="1">
      <c r="A187" s="518"/>
      <c r="B187" s="518"/>
      <c r="C187" s="533"/>
      <c r="D187" s="518"/>
      <c r="E187" s="35" t="s">
        <v>595</v>
      </c>
      <c r="F187" s="35" t="s">
        <v>596</v>
      </c>
      <c r="G187" s="35" t="s">
        <v>595</v>
      </c>
      <c r="H187" s="35" t="s">
        <v>596</v>
      </c>
      <c r="I187" s="35" t="s">
        <v>595</v>
      </c>
      <c r="J187" s="35" t="s">
        <v>596</v>
      </c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</row>
    <row r="188" spans="1:198" s="242" customFormat="1" ht="13.9" customHeight="1">
      <c r="A188" s="241">
        <v>1</v>
      </c>
      <c r="B188" s="241">
        <v>2</v>
      </c>
      <c r="C188" s="241">
        <v>3</v>
      </c>
      <c r="D188" s="241">
        <v>4</v>
      </c>
      <c r="E188" s="241">
        <v>5</v>
      </c>
      <c r="F188" s="241">
        <v>6</v>
      </c>
      <c r="G188" s="241">
        <v>7</v>
      </c>
      <c r="H188" s="241">
        <v>8</v>
      </c>
      <c r="I188" s="241">
        <v>9</v>
      </c>
      <c r="J188" s="241">
        <v>10</v>
      </c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3"/>
      <c r="BC188" s="243"/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3"/>
      <c r="CC188" s="243"/>
      <c r="CD188" s="243"/>
      <c r="CE188" s="243"/>
      <c r="CF188" s="243"/>
      <c r="CG188" s="243"/>
      <c r="CH188" s="243"/>
      <c r="CI188" s="243"/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243"/>
      <c r="DO188" s="243"/>
      <c r="DP188" s="243"/>
      <c r="DQ188" s="243"/>
      <c r="DR188" s="243"/>
      <c r="DS188" s="243"/>
      <c r="DT188" s="243"/>
      <c r="DU188" s="243"/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3"/>
      <c r="ET188" s="243"/>
      <c r="EU188" s="243"/>
      <c r="EV188" s="243"/>
      <c r="EW188" s="243"/>
      <c r="EX188" s="243"/>
      <c r="EY188" s="243"/>
      <c r="EZ188" s="243"/>
      <c r="FA188" s="243"/>
      <c r="FB188" s="243"/>
      <c r="FC188" s="243"/>
      <c r="FD188" s="243"/>
      <c r="FE188" s="243"/>
      <c r="FF188" s="243"/>
      <c r="FG188" s="243"/>
      <c r="FH188" s="243"/>
      <c r="FI188" s="243"/>
      <c r="FJ188" s="243"/>
      <c r="FK188" s="243"/>
      <c r="FL188" s="243"/>
      <c r="FM188" s="243"/>
      <c r="FN188" s="243"/>
      <c r="FO188" s="243"/>
      <c r="FP188" s="243"/>
      <c r="FQ188" s="243"/>
      <c r="FR188" s="243"/>
      <c r="FS188" s="243"/>
      <c r="FT188" s="243"/>
      <c r="FU188" s="243"/>
      <c r="FV188" s="243"/>
      <c r="FW188" s="243"/>
      <c r="FX188" s="243"/>
      <c r="FY188" s="243"/>
      <c r="FZ188" s="243"/>
      <c r="GA188" s="243"/>
      <c r="GB188" s="243"/>
      <c r="GC188" s="243"/>
      <c r="GD188" s="243"/>
      <c r="GE188" s="243"/>
      <c r="GF188" s="243"/>
      <c r="GG188" s="243"/>
      <c r="GH188" s="243"/>
      <c r="GI188" s="243"/>
      <c r="GJ188" s="243"/>
      <c r="GK188" s="243"/>
      <c r="GL188" s="243"/>
      <c r="GM188" s="243"/>
      <c r="GN188" s="243"/>
      <c r="GO188" s="243"/>
      <c r="GP188" s="243"/>
    </row>
    <row r="189" spans="1:198" ht="17.45" customHeight="1">
      <c r="A189" s="345"/>
      <c r="B189" s="357"/>
      <c r="C189" s="100" t="s">
        <v>1154</v>
      </c>
      <c r="D189" s="53"/>
      <c r="E189" s="100"/>
      <c r="F189" s="100"/>
      <c r="G189" s="100"/>
      <c r="H189" s="100"/>
      <c r="I189" s="100"/>
      <c r="J189" s="100"/>
      <c r="L189" s="57"/>
      <c r="M189" s="57"/>
      <c r="N189" s="57"/>
    </row>
    <row r="190" spans="1:198" ht="26.45" customHeight="1">
      <c r="A190" s="355"/>
      <c r="B190" s="350"/>
      <c r="C190" s="54" t="s">
        <v>723</v>
      </c>
      <c r="D190" s="53"/>
      <c r="E190" s="53" t="s">
        <v>1633</v>
      </c>
      <c r="F190" s="53" t="s">
        <v>1633</v>
      </c>
      <c r="G190" s="180">
        <f>21+21+21+94.5</f>
        <v>157.5</v>
      </c>
      <c r="H190" s="180">
        <v>157.5</v>
      </c>
      <c r="I190" s="53" t="s">
        <v>572</v>
      </c>
      <c r="J190" s="53" t="s">
        <v>572</v>
      </c>
      <c r="L190" s="57"/>
      <c r="M190" s="57"/>
      <c r="N190" s="57"/>
    </row>
    <row r="191" spans="1:198" ht="24.6" customHeight="1">
      <c r="A191" s="360">
        <v>1</v>
      </c>
      <c r="B191" s="351" t="s">
        <v>10</v>
      </c>
      <c r="C191" s="54" t="s">
        <v>723</v>
      </c>
      <c r="D191" s="53"/>
      <c r="E191" s="53" t="s">
        <v>1155</v>
      </c>
      <c r="F191" s="53" t="s">
        <v>1155</v>
      </c>
      <c r="G191" s="180">
        <f>18+18+18+81</f>
        <v>135</v>
      </c>
      <c r="H191" s="180">
        <f>18+18+18+81</f>
        <v>135</v>
      </c>
      <c r="I191" s="53" t="s">
        <v>572</v>
      </c>
      <c r="J191" s="53" t="s">
        <v>572</v>
      </c>
      <c r="L191" s="57"/>
      <c r="M191" s="57"/>
      <c r="N191" s="57"/>
    </row>
    <row r="192" spans="1:198" ht="15" customHeight="1">
      <c r="A192" s="356"/>
      <c r="B192" s="352"/>
      <c r="C192" s="124" t="s">
        <v>573</v>
      </c>
      <c r="D192" s="56">
        <v>2</v>
      </c>
      <c r="E192" s="53"/>
      <c r="F192" s="53"/>
      <c r="G192" s="181">
        <f>SUM(G190:G191)</f>
        <v>292.5</v>
      </c>
      <c r="H192" s="181">
        <f>SUM(H190:H191)</f>
        <v>292.5</v>
      </c>
      <c r="I192" s="53"/>
      <c r="J192" s="53"/>
      <c r="L192" s="57"/>
      <c r="M192" s="57"/>
      <c r="N192" s="57"/>
    </row>
    <row r="193" spans="1:15" ht="27.75" customHeight="1">
      <c r="A193" s="525">
        <v>2</v>
      </c>
      <c r="B193" s="519" t="s">
        <v>8</v>
      </c>
      <c r="C193" s="54" t="s">
        <v>724</v>
      </c>
      <c r="D193" s="53"/>
      <c r="E193" s="53" t="s">
        <v>1634</v>
      </c>
      <c r="F193" s="53" t="s">
        <v>1634</v>
      </c>
      <c r="G193" s="53">
        <f>21+21+73.5</f>
        <v>115.5</v>
      </c>
      <c r="H193" s="53">
        <f>21+21+73.5</f>
        <v>115.5</v>
      </c>
      <c r="I193" s="53" t="s">
        <v>572</v>
      </c>
      <c r="J193" s="53" t="s">
        <v>572</v>
      </c>
      <c r="L193" s="57"/>
      <c r="M193" s="57"/>
      <c r="N193" s="57"/>
    </row>
    <row r="194" spans="1:15" ht="27" customHeight="1">
      <c r="A194" s="527"/>
      <c r="B194" s="520"/>
      <c r="C194" s="54" t="s">
        <v>724</v>
      </c>
      <c r="D194" s="53"/>
      <c r="E194" s="53" t="s">
        <v>1640</v>
      </c>
      <c r="F194" s="53" t="s">
        <v>1640</v>
      </c>
      <c r="G194" s="180">
        <v>45</v>
      </c>
      <c r="H194" s="180">
        <v>45</v>
      </c>
      <c r="I194" s="53" t="s">
        <v>572</v>
      </c>
      <c r="J194" s="53" t="s">
        <v>572</v>
      </c>
      <c r="L194" s="57"/>
      <c r="M194" s="57"/>
      <c r="N194" s="57"/>
    </row>
    <row r="195" spans="1:15" ht="18" customHeight="1">
      <c r="A195" s="526"/>
      <c r="B195" s="521"/>
      <c r="C195" s="124" t="s">
        <v>573</v>
      </c>
      <c r="D195" s="53">
        <v>2</v>
      </c>
      <c r="E195" s="53"/>
      <c r="F195" s="53"/>
      <c r="G195" s="100">
        <f>SUM(G193:G194)</f>
        <v>160.5</v>
      </c>
      <c r="H195" s="181">
        <f>SUM(H193:H194)</f>
        <v>160.5</v>
      </c>
      <c r="I195" s="53"/>
      <c r="J195" s="53"/>
      <c r="L195" s="57"/>
      <c r="M195" s="57"/>
      <c r="N195" s="57"/>
    </row>
    <row r="196" spans="1:15" ht="26.25" customHeight="1">
      <c r="A196" s="525">
        <v>3</v>
      </c>
      <c r="B196" s="522" t="s">
        <v>2033</v>
      </c>
      <c r="C196" s="54" t="s">
        <v>574</v>
      </c>
      <c r="D196" s="53"/>
      <c r="E196" s="53" t="s">
        <v>575</v>
      </c>
      <c r="F196" s="53" t="s">
        <v>575</v>
      </c>
      <c r="G196" s="53">
        <v>9</v>
      </c>
      <c r="H196" s="53">
        <v>9</v>
      </c>
      <c r="I196" s="53" t="s">
        <v>572</v>
      </c>
      <c r="J196" s="53" t="s">
        <v>572</v>
      </c>
      <c r="L196" s="57"/>
      <c r="M196" s="57"/>
      <c r="N196" s="57"/>
    </row>
    <row r="197" spans="1:15" ht="18" customHeight="1">
      <c r="A197" s="527"/>
      <c r="B197" s="520"/>
      <c r="C197" s="54" t="s">
        <v>574</v>
      </c>
      <c r="D197" s="53"/>
      <c r="E197" s="53" t="s">
        <v>2032</v>
      </c>
      <c r="F197" s="53" t="s">
        <v>2032</v>
      </c>
      <c r="G197" s="53">
        <v>24</v>
      </c>
      <c r="H197" s="53">
        <v>24</v>
      </c>
      <c r="I197" s="53" t="s">
        <v>572</v>
      </c>
      <c r="J197" s="53" t="s">
        <v>572</v>
      </c>
      <c r="L197" s="57"/>
      <c r="M197" s="57"/>
      <c r="N197" s="57"/>
    </row>
    <row r="198" spans="1:15" ht="15.75" customHeight="1">
      <c r="A198" s="526"/>
      <c r="B198" s="521"/>
      <c r="C198" s="124" t="s">
        <v>573</v>
      </c>
      <c r="D198" s="53">
        <v>2</v>
      </c>
      <c r="E198" s="53"/>
      <c r="F198" s="53"/>
      <c r="G198" s="100">
        <f>SUM(G196)</f>
        <v>9</v>
      </c>
      <c r="H198" s="100">
        <f>SUM(H196)</f>
        <v>9</v>
      </c>
      <c r="I198" s="53"/>
      <c r="J198" s="53"/>
      <c r="L198" s="57"/>
      <c r="M198" s="57"/>
      <c r="N198" s="57"/>
    </row>
    <row r="199" spans="1:15" ht="27.6" customHeight="1">
      <c r="A199" s="525">
        <v>4</v>
      </c>
      <c r="B199" s="519" t="s">
        <v>73</v>
      </c>
      <c r="C199" s="54" t="s">
        <v>574</v>
      </c>
      <c r="D199" s="53"/>
      <c r="E199" s="53" t="s">
        <v>1635</v>
      </c>
      <c r="F199" s="53" t="s">
        <v>1635</v>
      </c>
      <c r="G199" s="180">
        <f>111+194</f>
        <v>305</v>
      </c>
      <c r="H199" s="180">
        <f>111+194</f>
        <v>305</v>
      </c>
      <c r="I199" s="53" t="s">
        <v>572</v>
      </c>
      <c r="J199" s="53" t="s">
        <v>572</v>
      </c>
      <c r="L199" s="57"/>
      <c r="M199" s="57"/>
      <c r="N199" s="57"/>
    </row>
    <row r="200" spans="1:15" ht="24.6" customHeight="1">
      <c r="A200" s="527"/>
      <c r="B200" s="520"/>
      <c r="C200" s="54" t="s">
        <v>574</v>
      </c>
      <c r="D200" s="53"/>
      <c r="E200" s="53" t="s">
        <v>1636</v>
      </c>
      <c r="F200" s="53" t="s">
        <v>1636</v>
      </c>
      <c r="G200" s="180">
        <f>86.5+151.5</f>
        <v>238</v>
      </c>
      <c r="H200" s="180">
        <f>86.5+151.5</f>
        <v>238</v>
      </c>
      <c r="I200" s="53" t="s">
        <v>572</v>
      </c>
      <c r="J200" s="53" t="s">
        <v>572</v>
      </c>
      <c r="L200" s="57"/>
      <c r="M200" s="57"/>
      <c r="N200" s="57"/>
    </row>
    <row r="201" spans="1:15" ht="18" customHeight="1">
      <c r="A201" s="526"/>
      <c r="B201" s="521"/>
      <c r="C201" s="124" t="s">
        <v>573</v>
      </c>
      <c r="D201" s="53">
        <v>2</v>
      </c>
      <c r="E201" s="53"/>
      <c r="F201" s="53"/>
      <c r="G201" s="181">
        <f>SUM(G199:G200)</f>
        <v>543</v>
      </c>
      <c r="H201" s="181">
        <f>SUM(H199:H200)</f>
        <v>543</v>
      </c>
      <c r="I201" s="53"/>
      <c r="J201" s="53"/>
      <c r="L201" s="57"/>
      <c r="M201" s="57"/>
      <c r="N201" s="57"/>
    </row>
    <row r="202" spans="1:15" ht="27.6" customHeight="1">
      <c r="A202" s="507">
        <v>5</v>
      </c>
      <c r="B202" s="522" t="s">
        <v>75</v>
      </c>
      <c r="C202" s="54" t="s">
        <v>724</v>
      </c>
      <c r="D202" s="53"/>
      <c r="E202" s="53" t="s">
        <v>1490</v>
      </c>
      <c r="F202" s="53" t="s">
        <v>1490</v>
      </c>
      <c r="G202" s="53">
        <v>60.5</v>
      </c>
      <c r="H202" s="53">
        <v>60.5</v>
      </c>
      <c r="I202" s="53" t="s">
        <v>572</v>
      </c>
      <c r="J202" s="53" t="s">
        <v>572</v>
      </c>
      <c r="L202" s="57"/>
      <c r="M202" s="57"/>
      <c r="N202" s="57"/>
    </row>
    <row r="203" spans="1:15" ht="27.6" customHeight="1">
      <c r="A203" s="508"/>
      <c r="B203" s="528"/>
      <c r="C203" s="54" t="s">
        <v>724</v>
      </c>
      <c r="D203" s="53"/>
      <c r="E203" s="53" t="s">
        <v>1156</v>
      </c>
      <c r="F203" s="53" t="s">
        <v>1156</v>
      </c>
      <c r="G203" s="76">
        <v>99</v>
      </c>
      <c r="H203" s="76">
        <v>99</v>
      </c>
      <c r="I203" s="53" t="s">
        <v>572</v>
      </c>
      <c r="J203" s="53" t="s">
        <v>572</v>
      </c>
      <c r="L203" s="57"/>
      <c r="M203" s="57"/>
      <c r="N203" s="57"/>
    </row>
    <row r="204" spans="1:15" ht="18" customHeight="1">
      <c r="A204" s="509"/>
      <c r="B204" s="529"/>
      <c r="C204" s="124" t="s">
        <v>573</v>
      </c>
      <c r="D204" s="53">
        <v>2</v>
      </c>
      <c r="E204" s="53"/>
      <c r="F204" s="53"/>
      <c r="G204" s="100">
        <f>SUM(G202:G203)</f>
        <v>159.5</v>
      </c>
      <c r="H204" s="181">
        <f>SUM(H202:H203)</f>
        <v>159.5</v>
      </c>
      <c r="I204" s="53"/>
      <c r="J204" s="53"/>
      <c r="L204" s="57"/>
      <c r="M204" s="57"/>
      <c r="N204" s="57"/>
    </row>
    <row r="205" spans="1:15" ht="21" customHeight="1">
      <c r="A205" s="228"/>
      <c r="B205" s="232"/>
      <c r="C205" s="348"/>
      <c r="D205" s="192">
        <f>D185+D171+D192+D195+D198+D201+D204</f>
        <v>144</v>
      </c>
      <c r="E205" s="53"/>
      <c r="F205" s="53"/>
      <c r="G205" s="192"/>
      <c r="H205" s="100"/>
      <c r="I205" s="188"/>
      <c r="J205" s="188"/>
      <c r="L205" s="57"/>
      <c r="M205" s="57"/>
      <c r="N205" s="57"/>
    </row>
    <row r="206" spans="1:15" ht="25.15" customHeight="1">
      <c r="D206" s="196"/>
      <c r="E206" s="222"/>
      <c r="I206" s="57"/>
      <c r="L206" s="57"/>
      <c r="M206" s="57"/>
      <c r="N206" s="57"/>
      <c r="O206" s="197"/>
    </row>
    <row r="207" spans="1:15" ht="25.15" customHeight="1">
      <c r="A207" s="137"/>
      <c r="B207" s="238"/>
      <c r="C207" s="138"/>
      <c r="E207" s="223"/>
      <c r="F207" s="139"/>
      <c r="G207" s="47"/>
      <c r="H207" s="47"/>
      <c r="I207" s="47"/>
      <c r="J207" s="47"/>
      <c r="K207" s="47"/>
      <c r="L207" s="47"/>
      <c r="M207" s="47"/>
      <c r="N207" s="47"/>
      <c r="O207" s="170"/>
    </row>
    <row r="208" spans="1:15" ht="24.75" customHeight="1">
      <c r="A208" s="137"/>
      <c r="B208" s="238"/>
      <c r="C208" s="138"/>
      <c r="E208" s="223"/>
      <c r="F208" s="139"/>
      <c r="G208" s="47"/>
      <c r="H208" s="47"/>
      <c r="I208" s="47"/>
      <c r="J208" s="47"/>
      <c r="K208" s="47"/>
      <c r="L208" s="47"/>
      <c r="M208" s="47"/>
      <c r="N208" s="47"/>
      <c r="O208" s="170"/>
    </row>
    <row r="209" spans="1:15" s="34" customFormat="1" ht="12.75">
      <c r="A209" s="46"/>
      <c r="B209" s="239"/>
      <c r="C209" s="127"/>
      <c r="E209" s="224"/>
      <c r="F209" s="186"/>
      <c r="G209" s="130"/>
      <c r="H209" s="130"/>
      <c r="I209" s="129"/>
      <c r="J209" s="129"/>
      <c r="K209" s="129"/>
      <c r="L209" s="129"/>
      <c r="M209" s="129"/>
      <c r="N209" s="129"/>
      <c r="O209" s="127"/>
    </row>
    <row r="210" spans="1:15" ht="24.75" customHeight="1">
      <c r="A210" s="137"/>
      <c r="B210" s="238"/>
      <c r="C210" s="379"/>
      <c r="E210" s="223"/>
      <c r="F210" s="139"/>
      <c r="G210" s="47"/>
      <c r="H210" s="47"/>
      <c r="I210" s="47"/>
      <c r="J210" s="47"/>
      <c r="K210" s="47"/>
      <c r="L210" s="47"/>
      <c r="M210" s="47"/>
      <c r="N210" s="47"/>
      <c r="O210" s="170"/>
    </row>
    <row r="211" spans="1:15" ht="31.9" customHeight="1">
      <c r="A211" s="137"/>
      <c r="B211" s="238"/>
      <c r="C211" s="141"/>
      <c r="D211" s="142"/>
      <c r="E211" s="223"/>
      <c r="F211" s="223"/>
      <c r="G211" s="47"/>
      <c r="H211" s="47"/>
      <c r="I211" s="47"/>
      <c r="J211" s="47"/>
      <c r="K211" s="47"/>
      <c r="L211" s="47"/>
      <c r="M211" s="47"/>
      <c r="N211" s="47"/>
      <c r="O211" s="170"/>
    </row>
  </sheetData>
  <mergeCells count="147">
    <mergeCell ref="Q3:R3"/>
    <mergeCell ref="S3:T3"/>
    <mergeCell ref="U3:V3"/>
    <mergeCell ref="W3:X3"/>
    <mergeCell ref="Y3:Z3"/>
    <mergeCell ref="AA3:AB3"/>
    <mergeCell ref="B3:C3"/>
    <mergeCell ref="C9:C10"/>
    <mergeCell ref="D9:D10"/>
    <mergeCell ref="F3:H3"/>
    <mergeCell ref="K3:O3"/>
    <mergeCell ref="E9:F9"/>
    <mergeCell ref="I9:J9"/>
    <mergeCell ref="K4:O4"/>
    <mergeCell ref="A5:O5"/>
    <mergeCell ref="A6:O6"/>
    <mergeCell ref="A8:O8"/>
    <mergeCell ref="B9:B10"/>
    <mergeCell ref="G9:H9"/>
    <mergeCell ref="A7:O7"/>
    <mergeCell ref="A9:A10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HG3:HH3"/>
    <mergeCell ref="GO3:GP3"/>
    <mergeCell ref="GQ3:GR3"/>
    <mergeCell ref="GS3:GT3"/>
    <mergeCell ref="GU3:GV3"/>
    <mergeCell ref="GW3:GX3"/>
    <mergeCell ref="GY3:GZ3"/>
    <mergeCell ref="HA3:HB3"/>
    <mergeCell ref="FK3:FL3"/>
    <mergeCell ref="FM3:FN3"/>
    <mergeCell ref="FO3:FP3"/>
    <mergeCell ref="GM3:GN3"/>
    <mergeCell ref="FQ3:FR3"/>
    <mergeCell ref="FS3:FT3"/>
    <mergeCell ref="FU3:FV3"/>
    <mergeCell ref="FW3:FX3"/>
    <mergeCell ref="FY3:FZ3"/>
    <mergeCell ref="GA3:GB3"/>
    <mergeCell ref="HC3:HD3"/>
    <mergeCell ref="HE3:HF3"/>
    <mergeCell ref="GC3:GD3"/>
    <mergeCell ref="GE3:GF3"/>
    <mergeCell ref="GG3:GH3"/>
    <mergeCell ref="GI3:GJ3"/>
    <mergeCell ref="DI3:DJ3"/>
    <mergeCell ref="DK3:DL3"/>
    <mergeCell ref="DM3:DN3"/>
    <mergeCell ref="DO3:DP3"/>
    <mergeCell ref="DQ3:DR3"/>
    <mergeCell ref="DS3:DT3"/>
    <mergeCell ref="CW3:CX3"/>
    <mergeCell ref="CY3:CZ3"/>
    <mergeCell ref="GK3:GL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DA3:DB3"/>
    <mergeCell ref="DC3:DD3"/>
    <mergeCell ref="DE3:DF3"/>
    <mergeCell ref="DG3:DH3"/>
    <mergeCell ref="EG3:EH3"/>
    <mergeCell ref="EI3:EJ3"/>
    <mergeCell ref="EK3:EL3"/>
    <mergeCell ref="EM3:EN3"/>
    <mergeCell ref="EO3:EP3"/>
    <mergeCell ref="EQ3:ER3"/>
    <mergeCell ref="DU3:DV3"/>
    <mergeCell ref="DW3:DX3"/>
    <mergeCell ref="DY3:DZ3"/>
    <mergeCell ref="EA3:EB3"/>
    <mergeCell ref="EC3:ED3"/>
    <mergeCell ref="EE3:EF3"/>
    <mergeCell ref="I186:J186"/>
    <mergeCell ref="B186:B187"/>
    <mergeCell ref="C186:C187"/>
    <mergeCell ref="D186:D187"/>
    <mergeCell ref="E186:F186"/>
    <mergeCell ref="B137:B138"/>
    <mergeCell ref="B144:B145"/>
    <mergeCell ref="B142:B143"/>
    <mergeCell ref="B185:C185"/>
    <mergeCell ref="G186:H186"/>
    <mergeCell ref="B12:D12"/>
    <mergeCell ref="B13:C13"/>
    <mergeCell ref="A202:A204"/>
    <mergeCell ref="B170:C170"/>
    <mergeCell ref="B171:C171"/>
    <mergeCell ref="B172:C172"/>
    <mergeCell ref="B157:C157"/>
    <mergeCell ref="B158:C158"/>
    <mergeCell ref="B159:C159"/>
    <mergeCell ref="B79:C79"/>
    <mergeCell ref="B80:D80"/>
    <mergeCell ref="A186:A187"/>
    <mergeCell ref="B199:B201"/>
    <mergeCell ref="B196:B198"/>
    <mergeCell ref="B193:B195"/>
    <mergeCell ref="A137:A138"/>
    <mergeCell ref="A142:A143"/>
    <mergeCell ref="A144:A145"/>
    <mergeCell ref="A196:A198"/>
    <mergeCell ref="B202:B204"/>
    <mergeCell ref="A193:A195"/>
    <mergeCell ref="A199:A201"/>
  </mergeCells>
  <pageMargins left="0.39370078740157483" right="0.15748031496062992" top="0.59055118110236227" bottom="0.39370078740157483" header="0" footer="0.19685039370078741"/>
  <pageSetup paperSize="9" scale="8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H692"/>
  <sheetViews>
    <sheetView tabSelected="1" zoomScale="90" zoomScaleNormal="90" workbookViewId="0">
      <selection activeCell="Q13" sqref="Q13"/>
    </sheetView>
  </sheetViews>
  <sheetFormatPr defaultColWidth="41.85546875" defaultRowHeight="12"/>
  <cols>
    <col min="1" max="1" width="4" style="361" customWidth="1"/>
    <col min="2" max="2" width="14.5703125" style="148" customWidth="1"/>
    <col min="3" max="3" width="30.140625" style="72" customWidth="1"/>
    <col min="4" max="4" width="5.28515625" style="110" customWidth="1"/>
    <col min="5" max="6" width="12.42578125" style="162" customWidth="1"/>
    <col min="7" max="8" width="5.42578125" style="72" customWidth="1"/>
    <col min="9" max="10" width="17" style="72" customWidth="1"/>
    <col min="11" max="12" width="4.7109375" style="72" customWidth="1"/>
    <col min="13" max="14" width="12.140625" style="72" customWidth="1"/>
    <col min="15" max="15" width="10.5703125" style="272" customWidth="1"/>
    <col min="16" max="218" width="9.140625" style="72" customWidth="1"/>
    <col min="219" max="219" width="5.7109375" style="72" customWidth="1"/>
    <col min="220" max="220" width="19.140625" style="72" customWidth="1"/>
    <col min="221" max="236" width="41.85546875" style="72"/>
    <col min="237" max="237" width="4.7109375" style="72" customWidth="1"/>
    <col min="238" max="238" width="14.42578125" style="72" customWidth="1"/>
    <col min="239" max="239" width="41.7109375" style="72" customWidth="1"/>
    <col min="240" max="240" width="6.5703125" style="72" customWidth="1"/>
    <col min="241" max="241" width="18.42578125" style="72" customWidth="1"/>
    <col min="242" max="242" width="17.42578125" style="72" customWidth="1"/>
    <col min="243" max="243" width="8" style="72" customWidth="1"/>
    <col min="244" max="244" width="6.28515625" style="72" customWidth="1"/>
    <col min="245" max="245" width="17.5703125" style="72" customWidth="1"/>
    <col min="246" max="246" width="17.28515625" style="72" customWidth="1"/>
    <col min="247" max="247" width="9.42578125" style="72" customWidth="1"/>
    <col min="248" max="248" width="6.5703125" style="72" customWidth="1"/>
    <col min="249" max="249" width="11.42578125" style="72" customWidth="1"/>
    <col min="250" max="250" width="12.140625" style="72" customWidth="1"/>
    <col min="251" max="251" width="27.42578125" style="72" customWidth="1"/>
    <col min="252" max="252" width="10.28515625" style="72" customWidth="1"/>
    <col min="253" max="254" width="8.5703125" style="72" customWidth="1"/>
    <col min="255" max="255" width="9.42578125" style="72" customWidth="1"/>
    <col min="256" max="256" width="10.140625" style="72" customWidth="1"/>
    <col min="257" max="258" width="8.5703125" style="72" customWidth="1"/>
    <col min="259" max="259" width="11.42578125" style="72" customWidth="1"/>
    <col min="260" max="260" width="8.5703125" style="72" customWidth="1"/>
    <col min="261" max="261" width="9.85546875" style="72" customWidth="1"/>
    <col min="262" max="262" width="9.42578125" style="72" customWidth="1"/>
    <col min="263" max="263" width="10.7109375" style="72" customWidth="1"/>
    <col min="264" max="264" width="8.5703125" style="72" customWidth="1"/>
    <col min="265" max="265" width="9.42578125" style="72" customWidth="1"/>
    <col min="266" max="266" width="8.5703125" style="72" customWidth="1"/>
    <col min="267" max="267" width="9.85546875" style="72" customWidth="1"/>
    <col min="268" max="268" width="9.42578125" style="72" customWidth="1"/>
    <col min="269" max="269" width="10.7109375" style="72" customWidth="1"/>
    <col min="270" max="270" width="12" style="72" customWidth="1"/>
    <col min="271" max="271" width="12.28515625" style="72" customWidth="1"/>
    <col min="272" max="474" width="9.140625" style="72" customWidth="1"/>
    <col min="475" max="475" width="5.7109375" style="72" customWidth="1"/>
    <col min="476" max="476" width="19.140625" style="72" customWidth="1"/>
    <col min="477" max="492" width="41.85546875" style="72"/>
    <col min="493" max="493" width="4.7109375" style="72" customWidth="1"/>
    <col min="494" max="494" width="14.42578125" style="72" customWidth="1"/>
    <col min="495" max="495" width="41.7109375" style="72" customWidth="1"/>
    <col min="496" max="496" width="6.5703125" style="72" customWidth="1"/>
    <col min="497" max="497" width="18.42578125" style="72" customWidth="1"/>
    <col min="498" max="498" width="17.42578125" style="72" customWidth="1"/>
    <col min="499" max="499" width="8" style="72" customWidth="1"/>
    <col min="500" max="500" width="6.28515625" style="72" customWidth="1"/>
    <col min="501" max="501" width="17.5703125" style="72" customWidth="1"/>
    <col min="502" max="502" width="17.28515625" style="72" customWidth="1"/>
    <col min="503" max="503" width="9.42578125" style="72" customWidth="1"/>
    <col min="504" max="504" width="6.5703125" style="72" customWidth="1"/>
    <col min="505" max="505" width="11.42578125" style="72" customWidth="1"/>
    <col min="506" max="506" width="12.140625" style="72" customWidth="1"/>
    <col min="507" max="507" width="27.42578125" style="72" customWidth="1"/>
    <col min="508" max="508" width="10.28515625" style="72" customWidth="1"/>
    <col min="509" max="510" width="8.5703125" style="72" customWidth="1"/>
    <col min="511" max="511" width="9.42578125" style="72" customWidth="1"/>
    <col min="512" max="512" width="10.140625" style="72" customWidth="1"/>
    <col min="513" max="514" width="8.5703125" style="72" customWidth="1"/>
    <col min="515" max="515" width="11.42578125" style="72" customWidth="1"/>
    <col min="516" max="516" width="8.5703125" style="72" customWidth="1"/>
    <col min="517" max="517" width="9.85546875" style="72" customWidth="1"/>
    <col min="518" max="518" width="9.42578125" style="72" customWidth="1"/>
    <col min="519" max="519" width="10.7109375" style="72" customWidth="1"/>
    <col min="520" max="520" width="8.5703125" style="72" customWidth="1"/>
    <col min="521" max="521" width="9.42578125" style="72" customWidth="1"/>
    <col min="522" max="522" width="8.5703125" style="72" customWidth="1"/>
    <col min="523" max="523" width="9.85546875" style="72" customWidth="1"/>
    <col min="524" max="524" width="9.42578125" style="72" customWidth="1"/>
    <col min="525" max="525" width="10.7109375" style="72" customWidth="1"/>
    <col min="526" max="526" width="12" style="72" customWidth="1"/>
    <col min="527" max="527" width="12.28515625" style="72" customWidth="1"/>
    <col min="528" max="730" width="9.140625" style="72" customWidth="1"/>
    <col min="731" max="731" width="5.7109375" style="72" customWidth="1"/>
    <col min="732" max="732" width="19.140625" style="72" customWidth="1"/>
    <col min="733" max="748" width="41.85546875" style="72"/>
    <col min="749" max="749" width="4.7109375" style="72" customWidth="1"/>
    <col min="750" max="750" width="14.42578125" style="72" customWidth="1"/>
    <col min="751" max="751" width="41.7109375" style="72" customWidth="1"/>
    <col min="752" max="752" width="6.5703125" style="72" customWidth="1"/>
    <col min="753" max="753" width="18.42578125" style="72" customWidth="1"/>
    <col min="754" max="754" width="17.42578125" style="72" customWidth="1"/>
    <col min="755" max="755" width="8" style="72" customWidth="1"/>
    <col min="756" max="756" width="6.28515625" style="72" customWidth="1"/>
    <col min="757" max="757" width="17.5703125" style="72" customWidth="1"/>
    <col min="758" max="758" width="17.28515625" style="72" customWidth="1"/>
    <col min="759" max="759" width="9.42578125" style="72" customWidth="1"/>
    <col min="760" max="760" width="6.5703125" style="72" customWidth="1"/>
    <col min="761" max="761" width="11.42578125" style="72" customWidth="1"/>
    <col min="762" max="762" width="12.140625" style="72" customWidth="1"/>
    <col min="763" max="763" width="27.42578125" style="72" customWidth="1"/>
    <col min="764" max="764" width="10.28515625" style="72" customWidth="1"/>
    <col min="765" max="766" width="8.5703125" style="72" customWidth="1"/>
    <col min="767" max="767" width="9.42578125" style="72" customWidth="1"/>
    <col min="768" max="768" width="10.140625" style="72" customWidth="1"/>
    <col min="769" max="770" width="8.5703125" style="72" customWidth="1"/>
    <col min="771" max="771" width="11.42578125" style="72" customWidth="1"/>
    <col min="772" max="772" width="8.5703125" style="72" customWidth="1"/>
    <col min="773" max="773" width="9.85546875" style="72" customWidth="1"/>
    <col min="774" max="774" width="9.42578125" style="72" customWidth="1"/>
    <col min="775" max="775" width="10.7109375" style="72" customWidth="1"/>
    <col min="776" max="776" width="8.5703125" style="72" customWidth="1"/>
    <col min="777" max="777" width="9.42578125" style="72" customWidth="1"/>
    <col min="778" max="778" width="8.5703125" style="72" customWidth="1"/>
    <col min="779" max="779" width="9.85546875" style="72" customWidth="1"/>
    <col min="780" max="780" width="9.42578125" style="72" customWidth="1"/>
    <col min="781" max="781" width="10.7109375" style="72" customWidth="1"/>
    <col min="782" max="782" width="12" style="72" customWidth="1"/>
    <col min="783" max="783" width="12.28515625" style="72" customWidth="1"/>
    <col min="784" max="986" width="9.140625" style="72" customWidth="1"/>
    <col min="987" max="987" width="5.7109375" style="72" customWidth="1"/>
    <col min="988" max="988" width="19.140625" style="72" customWidth="1"/>
    <col min="989" max="1004" width="41.85546875" style="72"/>
    <col min="1005" max="1005" width="4.7109375" style="72" customWidth="1"/>
    <col min="1006" max="1006" width="14.42578125" style="72" customWidth="1"/>
    <col min="1007" max="1007" width="41.7109375" style="72" customWidth="1"/>
    <col min="1008" max="1008" width="6.5703125" style="72" customWidth="1"/>
    <col min="1009" max="1009" width="18.42578125" style="72" customWidth="1"/>
    <col min="1010" max="1010" width="17.42578125" style="72" customWidth="1"/>
    <col min="1011" max="1011" width="8" style="72" customWidth="1"/>
    <col min="1012" max="1012" width="6.28515625" style="72" customWidth="1"/>
    <col min="1013" max="1013" width="17.5703125" style="72" customWidth="1"/>
    <col min="1014" max="1014" width="17.28515625" style="72" customWidth="1"/>
    <col min="1015" max="1015" width="9.42578125" style="72" customWidth="1"/>
    <col min="1016" max="1016" width="6.5703125" style="72" customWidth="1"/>
    <col min="1017" max="1017" width="11.42578125" style="72" customWidth="1"/>
    <col min="1018" max="1018" width="12.140625" style="72" customWidth="1"/>
    <col min="1019" max="1019" width="27.42578125" style="72" customWidth="1"/>
    <col min="1020" max="1020" width="10.28515625" style="72" customWidth="1"/>
    <col min="1021" max="1022" width="8.5703125" style="72" customWidth="1"/>
    <col min="1023" max="1023" width="9.42578125" style="72" customWidth="1"/>
    <col min="1024" max="1024" width="10.140625" style="72" customWidth="1"/>
    <col min="1025" max="1026" width="8.5703125" style="72" customWidth="1"/>
    <col min="1027" max="1027" width="11.42578125" style="72" customWidth="1"/>
    <col min="1028" max="1028" width="8.5703125" style="72" customWidth="1"/>
    <col min="1029" max="1029" width="9.85546875" style="72" customWidth="1"/>
    <col min="1030" max="1030" width="9.42578125" style="72" customWidth="1"/>
    <col min="1031" max="1031" width="10.7109375" style="72" customWidth="1"/>
    <col min="1032" max="1032" width="8.5703125" style="72" customWidth="1"/>
    <col min="1033" max="1033" width="9.42578125" style="72" customWidth="1"/>
    <col min="1034" max="1034" width="8.5703125" style="72" customWidth="1"/>
    <col min="1035" max="1035" width="9.85546875" style="72" customWidth="1"/>
    <col min="1036" max="1036" width="9.42578125" style="72" customWidth="1"/>
    <col min="1037" max="1037" width="10.7109375" style="72" customWidth="1"/>
    <col min="1038" max="1038" width="12" style="72" customWidth="1"/>
    <col min="1039" max="1039" width="12.28515625" style="72" customWidth="1"/>
    <col min="1040" max="1242" width="9.140625" style="72" customWidth="1"/>
    <col min="1243" max="1243" width="5.7109375" style="72" customWidth="1"/>
    <col min="1244" max="1244" width="19.140625" style="72" customWidth="1"/>
    <col min="1245" max="1260" width="41.85546875" style="72"/>
    <col min="1261" max="1261" width="4.7109375" style="72" customWidth="1"/>
    <col min="1262" max="1262" width="14.42578125" style="72" customWidth="1"/>
    <col min="1263" max="1263" width="41.7109375" style="72" customWidth="1"/>
    <col min="1264" max="1264" width="6.5703125" style="72" customWidth="1"/>
    <col min="1265" max="1265" width="18.42578125" style="72" customWidth="1"/>
    <col min="1266" max="1266" width="17.42578125" style="72" customWidth="1"/>
    <col min="1267" max="1267" width="8" style="72" customWidth="1"/>
    <col min="1268" max="1268" width="6.28515625" style="72" customWidth="1"/>
    <col min="1269" max="1269" width="17.5703125" style="72" customWidth="1"/>
    <col min="1270" max="1270" width="17.28515625" style="72" customWidth="1"/>
    <col min="1271" max="1271" width="9.42578125" style="72" customWidth="1"/>
    <col min="1272" max="1272" width="6.5703125" style="72" customWidth="1"/>
    <col min="1273" max="1273" width="11.42578125" style="72" customWidth="1"/>
    <col min="1274" max="1274" width="12.140625" style="72" customWidth="1"/>
    <col min="1275" max="1275" width="27.42578125" style="72" customWidth="1"/>
    <col min="1276" max="1276" width="10.28515625" style="72" customWidth="1"/>
    <col min="1277" max="1278" width="8.5703125" style="72" customWidth="1"/>
    <col min="1279" max="1279" width="9.42578125" style="72" customWidth="1"/>
    <col min="1280" max="1280" width="10.140625" style="72" customWidth="1"/>
    <col min="1281" max="1282" width="8.5703125" style="72" customWidth="1"/>
    <col min="1283" max="1283" width="11.42578125" style="72" customWidth="1"/>
    <col min="1284" max="1284" width="8.5703125" style="72" customWidth="1"/>
    <col min="1285" max="1285" width="9.85546875" style="72" customWidth="1"/>
    <col min="1286" max="1286" width="9.42578125" style="72" customWidth="1"/>
    <col min="1287" max="1287" width="10.7109375" style="72" customWidth="1"/>
    <col min="1288" max="1288" width="8.5703125" style="72" customWidth="1"/>
    <col min="1289" max="1289" width="9.42578125" style="72" customWidth="1"/>
    <col min="1290" max="1290" width="8.5703125" style="72" customWidth="1"/>
    <col min="1291" max="1291" width="9.85546875" style="72" customWidth="1"/>
    <col min="1292" max="1292" width="9.42578125" style="72" customWidth="1"/>
    <col min="1293" max="1293" width="10.7109375" style="72" customWidth="1"/>
    <col min="1294" max="1294" width="12" style="72" customWidth="1"/>
    <col min="1295" max="1295" width="12.28515625" style="72" customWidth="1"/>
    <col min="1296" max="1498" width="9.140625" style="72" customWidth="1"/>
    <col min="1499" max="1499" width="5.7109375" style="72" customWidth="1"/>
    <col min="1500" max="1500" width="19.140625" style="72" customWidth="1"/>
    <col min="1501" max="1516" width="41.85546875" style="72"/>
    <col min="1517" max="1517" width="4.7109375" style="72" customWidth="1"/>
    <col min="1518" max="1518" width="14.42578125" style="72" customWidth="1"/>
    <col min="1519" max="1519" width="41.7109375" style="72" customWidth="1"/>
    <col min="1520" max="1520" width="6.5703125" style="72" customWidth="1"/>
    <col min="1521" max="1521" width="18.42578125" style="72" customWidth="1"/>
    <col min="1522" max="1522" width="17.42578125" style="72" customWidth="1"/>
    <col min="1523" max="1523" width="8" style="72" customWidth="1"/>
    <col min="1524" max="1524" width="6.28515625" style="72" customWidth="1"/>
    <col min="1525" max="1525" width="17.5703125" style="72" customWidth="1"/>
    <col min="1526" max="1526" width="17.28515625" style="72" customWidth="1"/>
    <col min="1527" max="1527" width="9.42578125" style="72" customWidth="1"/>
    <col min="1528" max="1528" width="6.5703125" style="72" customWidth="1"/>
    <col min="1529" max="1529" width="11.42578125" style="72" customWidth="1"/>
    <col min="1530" max="1530" width="12.140625" style="72" customWidth="1"/>
    <col min="1531" max="1531" width="27.42578125" style="72" customWidth="1"/>
    <col min="1532" max="1532" width="10.28515625" style="72" customWidth="1"/>
    <col min="1533" max="1534" width="8.5703125" style="72" customWidth="1"/>
    <col min="1535" max="1535" width="9.42578125" style="72" customWidth="1"/>
    <col min="1536" max="1536" width="10.140625" style="72" customWidth="1"/>
    <col min="1537" max="1538" width="8.5703125" style="72" customWidth="1"/>
    <col min="1539" max="1539" width="11.42578125" style="72" customWidth="1"/>
    <col min="1540" max="1540" width="8.5703125" style="72" customWidth="1"/>
    <col min="1541" max="1541" width="9.85546875" style="72" customWidth="1"/>
    <col min="1542" max="1542" width="9.42578125" style="72" customWidth="1"/>
    <col min="1543" max="1543" width="10.7109375" style="72" customWidth="1"/>
    <col min="1544" max="1544" width="8.5703125" style="72" customWidth="1"/>
    <col min="1545" max="1545" width="9.42578125" style="72" customWidth="1"/>
    <col min="1546" max="1546" width="8.5703125" style="72" customWidth="1"/>
    <col min="1547" max="1547" width="9.85546875" style="72" customWidth="1"/>
    <col min="1548" max="1548" width="9.42578125" style="72" customWidth="1"/>
    <col min="1549" max="1549" width="10.7109375" style="72" customWidth="1"/>
    <col min="1550" max="1550" width="12" style="72" customWidth="1"/>
    <col min="1551" max="1551" width="12.28515625" style="72" customWidth="1"/>
    <col min="1552" max="1754" width="9.140625" style="72" customWidth="1"/>
    <col min="1755" max="1755" width="5.7109375" style="72" customWidth="1"/>
    <col min="1756" max="1756" width="19.140625" style="72" customWidth="1"/>
    <col min="1757" max="1772" width="41.85546875" style="72"/>
    <col min="1773" max="1773" width="4.7109375" style="72" customWidth="1"/>
    <col min="1774" max="1774" width="14.42578125" style="72" customWidth="1"/>
    <col min="1775" max="1775" width="41.7109375" style="72" customWidth="1"/>
    <col min="1776" max="1776" width="6.5703125" style="72" customWidth="1"/>
    <col min="1777" max="1777" width="18.42578125" style="72" customWidth="1"/>
    <col min="1778" max="1778" width="17.42578125" style="72" customWidth="1"/>
    <col min="1779" max="1779" width="8" style="72" customWidth="1"/>
    <col min="1780" max="1780" width="6.28515625" style="72" customWidth="1"/>
    <col min="1781" max="1781" width="17.5703125" style="72" customWidth="1"/>
    <col min="1782" max="1782" width="17.28515625" style="72" customWidth="1"/>
    <col min="1783" max="1783" width="9.42578125" style="72" customWidth="1"/>
    <col min="1784" max="1784" width="6.5703125" style="72" customWidth="1"/>
    <col min="1785" max="1785" width="11.42578125" style="72" customWidth="1"/>
    <col min="1786" max="1786" width="12.140625" style="72" customWidth="1"/>
    <col min="1787" max="1787" width="27.42578125" style="72" customWidth="1"/>
    <col min="1788" max="1788" width="10.28515625" style="72" customWidth="1"/>
    <col min="1789" max="1790" width="8.5703125" style="72" customWidth="1"/>
    <col min="1791" max="1791" width="9.42578125" style="72" customWidth="1"/>
    <col min="1792" max="1792" width="10.140625" style="72" customWidth="1"/>
    <col min="1793" max="1794" width="8.5703125" style="72" customWidth="1"/>
    <col min="1795" max="1795" width="11.42578125" style="72" customWidth="1"/>
    <col min="1796" max="1796" width="8.5703125" style="72" customWidth="1"/>
    <col min="1797" max="1797" width="9.85546875" style="72" customWidth="1"/>
    <col min="1798" max="1798" width="9.42578125" style="72" customWidth="1"/>
    <col min="1799" max="1799" width="10.7109375" style="72" customWidth="1"/>
    <col min="1800" max="1800" width="8.5703125" style="72" customWidth="1"/>
    <col min="1801" max="1801" width="9.42578125" style="72" customWidth="1"/>
    <col min="1802" max="1802" width="8.5703125" style="72" customWidth="1"/>
    <col min="1803" max="1803" width="9.85546875" style="72" customWidth="1"/>
    <col min="1804" max="1804" width="9.42578125" style="72" customWidth="1"/>
    <col min="1805" max="1805" width="10.7109375" style="72" customWidth="1"/>
    <col min="1806" max="1806" width="12" style="72" customWidth="1"/>
    <col min="1807" max="1807" width="12.28515625" style="72" customWidth="1"/>
    <col min="1808" max="2010" width="9.140625" style="72" customWidth="1"/>
    <col min="2011" max="2011" width="5.7109375" style="72" customWidth="1"/>
    <col min="2012" max="2012" width="19.140625" style="72" customWidth="1"/>
    <col min="2013" max="2028" width="41.85546875" style="72"/>
    <col min="2029" max="2029" width="4.7109375" style="72" customWidth="1"/>
    <col min="2030" max="2030" width="14.42578125" style="72" customWidth="1"/>
    <col min="2031" max="2031" width="41.7109375" style="72" customWidth="1"/>
    <col min="2032" max="2032" width="6.5703125" style="72" customWidth="1"/>
    <col min="2033" max="2033" width="18.42578125" style="72" customWidth="1"/>
    <col min="2034" max="2034" width="17.42578125" style="72" customWidth="1"/>
    <col min="2035" max="2035" width="8" style="72" customWidth="1"/>
    <col min="2036" max="2036" width="6.28515625" style="72" customWidth="1"/>
    <col min="2037" max="2037" width="17.5703125" style="72" customWidth="1"/>
    <col min="2038" max="2038" width="17.28515625" style="72" customWidth="1"/>
    <col min="2039" max="2039" width="9.42578125" style="72" customWidth="1"/>
    <col min="2040" max="2040" width="6.5703125" style="72" customWidth="1"/>
    <col min="2041" max="2041" width="11.42578125" style="72" customWidth="1"/>
    <col min="2042" max="2042" width="12.140625" style="72" customWidth="1"/>
    <col min="2043" max="2043" width="27.42578125" style="72" customWidth="1"/>
    <col min="2044" max="2044" width="10.28515625" style="72" customWidth="1"/>
    <col min="2045" max="2046" width="8.5703125" style="72" customWidth="1"/>
    <col min="2047" max="2047" width="9.42578125" style="72" customWidth="1"/>
    <col min="2048" max="2048" width="10.140625" style="72" customWidth="1"/>
    <col min="2049" max="2050" width="8.5703125" style="72" customWidth="1"/>
    <col min="2051" max="2051" width="11.42578125" style="72" customWidth="1"/>
    <col min="2052" max="2052" width="8.5703125" style="72" customWidth="1"/>
    <col min="2053" max="2053" width="9.85546875" style="72" customWidth="1"/>
    <col min="2054" max="2054" width="9.42578125" style="72" customWidth="1"/>
    <col min="2055" max="2055" width="10.7109375" style="72" customWidth="1"/>
    <col min="2056" max="2056" width="8.5703125" style="72" customWidth="1"/>
    <col min="2057" max="2057" width="9.42578125" style="72" customWidth="1"/>
    <col min="2058" max="2058" width="8.5703125" style="72" customWidth="1"/>
    <col min="2059" max="2059" width="9.85546875" style="72" customWidth="1"/>
    <col min="2060" max="2060" width="9.42578125" style="72" customWidth="1"/>
    <col min="2061" max="2061" width="10.7109375" style="72" customWidth="1"/>
    <col min="2062" max="2062" width="12" style="72" customWidth="1"/>
    <col min="2063" max="2063" width="12.28515625" style="72" customWidth="1"/>
    <col min="2064" max="2266" width="9.140625" style="72" customWidth="1"/>
    <col min="2267" max="2267" width="5.7109375" style="72" customWidth="1"/>
    <col min="2268" max="2268" width="19.140625" style="72" customWidth="1"/>
    <col min="2269" max="2284" width="41.85546875" style="72"/>
    <col min="2285" max="2285" width="4.7109375" style="72" customWidth="1"/>
    <col min="2286" max="2286" width="14.42578125" style="72" customWidth="1"/>
    <col min="2287" max="2287" width="41.7109375" style="72" customWidth="1"/>
    <col min="2288" max="2288" width="6.5703125" style="72" customWidth="1"/>
    <col min="2289" max="2289" width="18.42578125" style="72" customWidth="1"/>
    <col min="2290" max="2290" width="17.42578125" style="72" customWidth="1"/>
    <col min="2291" max="2291" width="8" style="72" customWidth="1"/>
    <col min="2292" max="2292" width="6.28515625" style="72" customWidth="1"/>
    <col min="2293" max="2293" width="17.5703125" style="72" customWidth="1"/>
    <col min="2294" max="2294" width="17.28515625" style="72" customWidth="1"/>
    <col min="2295" max="2295" width="9.42578125" style="72" customWidth="1"/>
    <col min="2296" max="2296" width="6.5703125" style="72" customWidth="1"/>
    <col min="2297" max="2297" width="11.42578125" style="72" customWidth="1"/>
    <col min="2298" max="2298" width="12.140625" style="72" customWidth="1"/>
    <col min="2299" max="2299" width="27.42578125" style="72" customWidth="1"/>
    <col min="2300" max="2300" width="10.28515625" style="72" customWidth="1"/>
    <col min="2301" max="2302" width="8.5703125" style="72" customWidth="1"/>
    <col min="2303" max="2303" width="9.42578125" style="72" customWidth="1"/>
    <col min="2304" max="2304" width="10.140625" style="72" customWidth="1"/>
    <col min="2305" max="2306" width="8.5703125" style="72" customWidth="1"/>
    <col min="2307" max="2307" width="11.42578125" style="72" customWidth="1"/>
    <col min="2308" max="2308" width="8.5703125" style="72" customWidth="1"/>
    <col min="2309" max="2309" width="9.85546875" style="72" customWidth="1"/>
    <col min="2310" max="2310" width="9.42578125" style="72" customWidth="1"/>
    <col min="2311" max="2311" width="10.7109375" style="72" customWidth="1"/>
    <col min="2312" max="2312" width="8.5703125" style="72" customWidth="1"/>
    <col min="2313" max="2313" width="9.42578125" style="72" customWidth="1"/>
    <col min="2314" max="2314" width="8.5703125" style="72" customWidth="1"/>
    <col min="2315" max="2315" width="9.85546875" style="72" customWidth="1"/>
    <col min="2316" max="2316" width="9.42578125" style="72" customWidth="1"/>
    <col min="2317" max="2317" width="10.7109375" style="72" customWidth="1"/>
    <col min="2318" max="2318" width="12" style="72" customWidth="1"/>
    <col min="2319" max="2319" width="12.28515625" style="72" customWidth="1"/>
    <col min="2320" max="2522" width="9.140625" style="72" customWidth="1"/>
    <col min="2523" max="2523" width="5.7109375" style="72" customWidth="1"/>
    <col min="2524" max="2524" width="19.140625" style="72" customWidth="1"/>
    <col min="2525" max="2540" width="41.85546875" style="72"/>
    <col min="2541" max="2541" width="4.7109375" style="72" customWidth="1"/>
    <col min="2542" max="2542" width="14.42578125" style="72" customWidth="1"/>
    <col min="2543" max="2543" width="41.7109375" style="72" customWidth="1"/>
    <col min="2544" max="2544" width="6.5703125" style="72" customWidth="1"/>
    <col min="2545" max="2545" width="18.42578125" style="72" customWidth="1"/>
    <col min="2546" max="2546" width="17.42578125" style="72" customWidth="1"/>
    <col min="2547" max="2547" width="8" style="72" customWidth="1"/>
    <col min="2548" max="2548" width="6.28515625" style="72" customWidth="1"/>
    <col min="2549" max="2549" width="17.5703125" style="72" customWidth="1"/>
    <col min="2550" max="2550" width="17.28515625" style="72" customWidth="1"/>
    <col min="2551" max="2551" width="9.42578125" style="72" customWidth="1"/>
    <col min="2552" max="2552" width="6.5703125" style="72" customWidth="1"/>
    <col min="2553" max="2553" width="11.42578125" style="72" customWidth="1"/>
    <col min="2554" max="2554" width="12.140625" style="72" customWidth="1"/>
    <col min="2555" max="2555" width="27.42578125" style="72" customWidth="1"/>
    <col min="2556" max="2556" width="10.28515625" style="72" customWidth="1"/>
    <col min="2557" max="2558" width="8.5703125" style="72" customWidth="1"/>
    <col min="2559" max="2559" width="9.42578125" style="72" customWidth="1"/>
    <col min="2560" max="2560" width="10.140625" style="72" customWidth="1"/>
    <col min="2561" max="2562" width="8.5703125" style="72" customWidth="1"/>
    <col min="2563" max="2563" width="11.42578125" style="72" customWidth="1"/>
    <col min="2564" max="2564" width="8.5703125" style="72" customWidth="1"/>
    <col min="2565" max="2565" width="9.85546875" style="72" customWidth="1"/>
    <col min="2566" max="2566" width="9.42578125" style="72" customWidth="1"/>
    <col min="2567" max="2567" width="10.7109375" style="72" customWidth="1"/>
    <col min="2568" max="2568" width="8.5703125" style="72" customWidth="1"/>
    <col min="2569" max="2569" width="9.42578125" style="72" customWidth="1"/>
    <col min="2570" max="2570" width="8.5703125" style="72" customWidth="1"/>
    <col min="2571" max="2571" width="9.85546875" style="72" customWidth="1"/>
    <col min="2572" max="2572" width="9.42578125" style="72" customWidth="1"/>
    <col min="2573" max="2573" width="10.7109375" style="72" customWidth="1"/>
    <col min="2574" max="2574" width="12" style="72" customWidth="1"/>
    <col min="2575" max="2575" width="12.28515625" style="72" customWidth="1"/>
    <col min="2576" max="2778" width="9.140625" style="72" customWidth="1"/>
    <col min="2779" max="2779" width="5.7109375" style="72" customWidth="1"/>
    <col min="2780" max="2780" width="19.140625" style="72" customWidth="1"/>
    <col min="2781" max="2796" width="41.85546875" style="72"/>
    <col min="2797" max="2797" width="4.7109375" style="72" customWidth="1"/>
    <col min="2798" max="2798" width="14.42578125" style="72" customWidth="1"/>
    <col min="2799" max="2799" width="41.7109375" style="72" customWidth="1"/>
    <col min="2800" max="2800" width="6.5703125" style="72" customWidth="1"/>
    <col min="2801" max="2801" width="18.42578125" style="72" customWidth="1"/>
    <col min="2802" max="2802" width="17.42578125" style="72" customWidth="1"/>
    <col min="2803" max="2803" width="8" style="72" customWidth="1"/>
    <col min="2804" max="2804" width="6.28515625" style="72" customWidth="1"/>
    <col min="2805" max="2805" width="17.5703125" style="72" customWidth="1"/>
    <col min="2806" max="2806" width="17.28515625" style="72" customWidth="1"/>
    <col min="2807" max="2807" width="9.42578125" style="72" customWidth="1"/>
    <col min="2808" max="2808" width="6.5703125" style="72" customWidth="1"/>
    <col min="2809" max="2809" width="11.42578125" style="72" customWidth="1"/>
    <col min="2810" max="2810" width="12.140625" style="72" customWidth="1"/>
    <col min="2811" max="2811" width="27.42578125" style="72" customWidth="1"/>
    <col min="2812" max="2812" width="10.28515625" style="72" customWidth="1"/>
    <col min="2813" max="2814" width="8.5703125" style="72" customWidth="1"/>
    <col min="2815" max="2815" width="9.42578125" style="72" customWidth="1"/>
    <col min="2816" max="2816" width="10.140625" style="72" customWidth="1"/>
    <col min="2817" max="2818" width="8.5703125" style="72" customWidth="1"/>
    <col min="2819" max="2819" width="11.42578125" style="72" customWidth="1"/>
    <col min="2820" max="2820" width="8.5703125" style="72" customWidth="1"/>
    <col min="2821" max="2821" width="9.85546875" style="72" customWidth="1"/>
    <col min="2822" max="2822" width="9.42578125" style="72" customWidth="1"/>
    <col min="2823" max="2823" width="10.7109375" style="72" customWidth="1"/>
    <col min="2824" max="2824" width="8.5703125" style="72" customWidth="1"/>
    <col min="2825" max="2825" width="9.42578125" style="72" customWidth="1"/>
    <col min="2826" max="2826" width="8.5703125" style="72" customWidth="1"/>
    <col min="2827" max="2827" width="9.85546875" style="72" customWidth="1"/>
    <col min="2828" max="2828" width="9.42578125" style="72" customWidth="1"/>
    <col min="2829" max="2829" width="10.7109375" style="72" customWidth="1"/>
    <col min="2830" max="2830" width="12" style="72" customWidth="1"/>
    <col min="2831" max="2831" width="12.28515625" style="72" customWidth="1"/>
    <col min="2832" max="3034" width="9.140625" style="72" customWidth="1"/>
    <col min="3035" max="3035" width="5.7109375" style="72" customWidth="1"/>
    <col min="3036" max="3036" width="19.140625" style="72" customWidth="1"/>
    <col min="3037" max="3052" width="41.85546875" style="72"/>
    <col min="3053" max="3053" width="4.7109375" style="72" customWidth="1"/>
    <col min="3054" max="3054" width="14.42578125" style="72" customWidth="1"/>
    <col min="3055" max="3055" width="41.7109375" style="72" customWidth="1"/>
    <col min="3056" max="3056" width="6.5703125" style="72" customWidth="1"/>
    <col min="3057" max="3057" width="18.42578125" style="72" customWidth="1"/>
    <col min="3058" max="3058" width="17.42578125" style="72" customWidth="1"/>
    <col min="3059" max="3059" width="8" style="72" customWidth="1"/>
    <col min="3060" max="3060" width="6.28515625" style="72" customWidth="1"/>
    <col min="3061" max="3061" width="17.5703125" style="72" customWidth="1"/>
    <col min="3062" max="3062" width="17.28515625" style="72" customWidth="1"/>
    <col min="3063" max="3063" width="9.42578125" style="72" customWidth="1"/>
    <col min="3064" max="3064" width="6.5703125" style="72" customWidth="1"/>
    <col min="3065" max="3065" width="11.42578125" style="72" customWidth="1"/>
    <col min="3066" max="3066" width="12.140625" style="72" customWidth="1"/>
    <col min="3067" max="3067" width="27.42578125" style="72" customWidth="1"/>
    <col min="3068" max="3068" width="10.28515625" style="72" customWidth="1"/>
    <col min="3069" max="3070" width="8.5703125" style="72" customWidth="1"/>
    <col min="3071" max="3071" width="9.42578125" style="72" customWidth="1"/>
    <col min="3072" max="3072" width="10.140625" style="72" customWidth="1"/>
    <col min="3073" max="3074" width="8.5703125" style="72" customWidth="1"/>
    <col min="3075" max="3075" width="11.42578125" style="72" customWidth="1"/>
    <col min="3076" max="3076" width="8.5703125" style="72" customWidth="1"/>
    <col min="3077" max="3077" width="9.85546875" style="72" customWidth="1"/>
    <col min="3078" max="3078" width="9.42578125" style="72" customWidth="1"/>
    <col min="3079" max="3079" width="10.7109375" style="72" customWidth="1"/>
    <col min="3080" max="3080" width="8.5703125" style="72" customWidth="1"/>
    <col min="3081" max="3081" width="9.42578125" style="72" customWidth="1"/>
    <col min="3082" max="3082" width="8.5703125" style="72" customWidth="1"/>
    <col min="3083" max="3083" width="9.85546875" style="72" customWidth="1"/>
    <col min="3084" max="3084" width="9.42578125" style="72" customWidth="1"/>
    <col min="3085" max="3085" width="10.7109375" style="72" customWidth="1"/>
    <col min="3086" max="3086" width="12" style="72" customWidth="1"/>
    <col min="3087" max="3087" width="12.28515625" style="72" customWidth="1"/>
    <col min="3088" max="3290" width="9.140625" style="72" customWidth="1"/>
    <col min="3291" max="3291" width="5.7109375" style="72" customWidth="1"/>
    <col min="3292" max="3292" width="19.140625" style="72" customWidth="1"/>
    <col min="3293" max="3308" width="41.85546875" style="72"/>
    <col min="3309" max="3309" width="4.7109375" style="72" customWidth="1"/>
    <col min="3310" max="3310" width="14.42578125" style="72" customWidth="1"/>
    <col min="3311" max="3311" width="41.7109375" style="72" customWidth="1"/>
    <col min="3312" max="3312" width="6.5703125" style="72" customWidth="1"/>
    <col min="3313" max="3313" width="18.42578125" style="72" customWidth="1"/>
    <col min="3314" max="3314" width="17.42578125" style="72" customWidth="1"/>
    <col min="3315" max="3315" width="8" style="72" customWidth="1"/>
    <col min="3316" max="3316" width="6.28515625" style="72" customWidth="1"/>
    <col min="3317" max="3317" width="17.5703125" style="72" customWidth="1"/>
    <col min="3318" max="3318" width="17.28515625" style="72" customWidth="1"/>
    <col min="3319" max="3319" width="9.42578125" style="72" customWidth="1"/>
    <col min="3320" max="3320" width="6.5703125" style="72" customWidth="1"/>
    <col min="3321" max="3321" width="11.42578125" style="72" customWidth="1"/>
    <col min="3322" max="3322" width="12.140625" style="72" customWidth="1"/>
    <col min="3323" max="3323" width="27.42578125" style="72" customWidth="1"/>
    <col min="3324" max="3324" width="10.28515625" style="72" customWidth="1"/>
    <col min="3325" max="3326" width="8.5703125" style="72" customWidth="1"/>
    <col min="3327" max="3327" width="9.42578125" style="72" customWidth="1"/>
    <col min="3328" max="3328" width="10.140625" style="72" customWidth="1"/>
    <col min="3329" max="3330" width="8.5703125" style="72" customWidth="1"/>
    <col min="3331" max="3331" width="11.42578125" style="72" customWidth="1"/>
    <col min="3332" max="3332" width="8.5703125" style="72" customWidth="1"/>
    <col min="3333" max="3333" width="9.85546875" style="72" customWidth="1"/>
    <col min="3334" max="3334" width="9.42578125" style="72" customWidth="1"/>
    <col min="3335" max="3335" width="10.7109375" style="72" customWidth="1"/>
    <col min="3336" max="3336" width="8.5703125" style="72" customWidth="1"/>
    <col min="3337" max="3337" width="9.42578125" style="72" customWidth="1"/>
    <col min="3338" max="3338" width="8.5703125" style="72" customWidth="1"/>
    <col min="3339" max="3339" width="9.85546875" style="72" customWidth="1"/>
    <col min="3340" max="3340" width="9.42578125" style="72" customWidth="1"/>
    <col min="3341" max="3341" width="10.7109375" style="72" customWidth="1"/>
    <col min="3342" max="3342" width="12" style="72" customWidth="1"/>
    <col min="3343" max="3343" width="12.28515625" style="72" customWidth="1"/>
    <col min="3344" max="3546" width="9.140625" style="72" customWidth="1"/>
    <col min="3547" max="3547" width="5.7109375" style="72" customWidth="1"/>
    <col min="3548" max="3548" width="19.140625" style="72" customWidth="1"/>
    <col min="3549" max="3564" width="41.85546875" style="72"/>
    <col min="3565" max="3565" width="4.7109375" style="72" customWidth="1"/>
    <col min="3566" max="3566" width="14.42578125" style="72" customWidth="1"/>
    <col min="3567" max="3567" width="41.7109375" style="72" customWidth="1"/>
    <col min="3568" max="3568" width="6.5703125" style="72" customWidth="1"/>
    <col min="3569" max="3569" width="18.42578125" style="72" customWidth="1"/>
    <col min="3570" max="3570" width="17.42578125" style="72" customWidth="1"/>
    <col min="3571" max="3571" width="8" style="72" customWidth="1"/>
    <col min="3572" max="3572" width="6.28515625" style="72" customWidth="1"/>
    <col min="3573" max="3573" width="17.5703125" style="72" customWidth="1"/>
    <col min="3574" max="3574" width="17.28515625" style="72" customWidth="1"/>
    <col min="3575" max="3575" width="9.42578125" style="72" customWidth="1"/>
    <col min="3576" max="3576" width="6.5703125" style="72" customWidth="1"/>
    <col min="3577" max="3577" width="11.42578125" style="72" customWidth="1"/>
    <col min="3578" max="3578" width="12.140625" style="72" customWidth="1"/>
    <col min="3579" max="3579" width="27.42578125" style="72" customWidth="1"/>
    <col min="3580" max="3580" width="10.28515625" style="72" customWidth="1"/>
    <col min="3581" max="3582" width="8.5703125" style="72" customWidth="1"/>
    <col min="3583" max="3583" width="9.42578125" style="72" customWidth="1"/>
    <col min="3584" max="3584" width="10.140625" style="72" customWidth="1"/>
    <col min="3585" max="3586" width="8.5703125" style="72" customWidth="1"/>
    <col min="3587" max="3587" width="11.42578125" style="72" customWidth="1"/>
    <col min="3588" max="3588" width="8.5703125" style="72" customWidth="1"/>
    <col min="3589" max="3589" width="9.85546875" style="72" customWidth="1"/>
    <col min="3590" max="3590" width="9.42578125" style="72" customWidth="1"/>
    <col min="3591" max="3591" width="10.7109375" style="72" customWidth="1"/>
    <col min="3592" max="3592" width="8.5703125" style="72" customWidth="1"/>
    <col min="3593" max="3593" width="9.42578125" style="72" customWidth="1"/>
    <col min="3594" max="3594" width="8.5703125" style="72" customWidth="1"/>
    <col min="3595" max="3595" width="9.85546875" style="72" customWidth="1"/>
    <col min="3596" max="3596" width="9.42578125" style="72" customWidth="1"/>
    <col min="3597" max="3597" width="10.7109375" style="72" customWidth="1"/>
    <col min="3598" max="3598" width="12" style="72" customWidth="1"/>
    <col min="3599" max="3599" width="12.28515625" style="72" customWidth="1"/>
    <col min="3600" max="3802" width="9.140625" style="72" customWidth="1"/>
    <col min="3803" max="3803" width="5.7109375" style="72" customWidth="1"/>
    <col min="3804" max="3804" width="19.140625" style="72" customWidth="1"/>
    <col min="3805" max="3820" width="41.85546875" style="72"/>
    <col min="3821" max="3821" width="4.7109375" style="72" customWidth="1"/>
    <col min="3822" max="3822" width="14.42578125" style="72" customWidth="1"/>
    <col min="3823" max="3823" width="41.7109375" style="72" customWidth="1"/>
    <col min="3824" max="3824" width="6.5703125" style="72" customWidth="1"/>
    <col min="3825" max="3825" width="18.42578125" style="72" customWidth="1"/>
    <col min="3826" max="3826" width="17.42578125" style="72" customWidth="1"/>
    <col min="3827" max="3827" width="8" style="72" customWidth="1"/>
    <col min="3828" max="3828" width="6.28515625" style="72" customWidth="1"/>
    <col min="3829" max="3829" width="17.5703125" style="72" customWidth="1"/>
    <col min="3830" max="3830" width="17.28515625" style="72" customWidth="1"/>
    <col min="3831" max="3831" width="9.42578125" style="72" customWidth="1"/>
    <col min="3832" max="3832" width="6.5703125" style="72" customWidth="1"/>
    <col min="3833" max="3833" width="11.42578125" style="72" customWidth="1"/>
    <col min="3834" max="3834" width="12.140625" style="72" customWidth="1"/>
    <col min="3835" max="3835" width="27.42578125" style="72" customWidth="1"/>
    <col min="3836" max="3836" width="10.28515625" style="72" customWidth="1"/>
    <col min="3837" max="3838" width="8.5703125" style="72" customWidth="1"/>
    <col min="3839" max="3839" width="9.42578125" style="72" customWidth="1"/>
    <col min="3840" max="3840" width="10.140625" style="72" customWidth="1"/>
    <col min="3841" max="3842" width="8.5703125" style="72" customWidth="1"/>
    <col min="3843" max="3843" width="11.42578125" style="72" customWidth="1"/>
    <col min="3844" max="3844" width="8.5703125" style="72" customWidth="1"/>
    <col min="3845" max="3845" width="9.85546875" style="72" customWidth="1"/>
    <col min="3846" max="3846" width="9.42578125" style="72" customWidth="1"/>
    <col min="3847" max="3847" width="10.7109375" style="72" customWidth="1"/>
    <col min="3848" max="3848" width="8.5703125" style="72" customWidth="1"/>
    <col min="3849" max="3849" width="9.42578125" style="72" customWidth="1"/>
    <col min="3850" max="3850" width="8.5703125" style="72" customWidth="1"/>
    <col min="3851" max="3851" width="9.85546875" style="72" customWidth="1"/>
    <col min="3852" max="3852" width="9.42578125" style="72" customWidth="1"/>
    <col min="3853" max="3853" width="10.7109375" style="72" customWidth="1"/>
    <col min="3854" max="3854" width="12" style="72" customWidth="1"/>
    <col min="3855" max="3855" width="12.28515625" style="72" customWidth="1"/>
    <col min="3856" max="4058" width="9.140625" style="72" customWidth="1"/>
    <col min="4059" max="4059" width="5.7109375" style="72" customWidth="1"/>
    <col min="4060" max="4060" width="19.140625" style="72" customWidth="1"/>
    <col min="4061" max="4076" width="41.85546875" style="72"/>
    <col min="4077" max="4077" width="4.7109375" style="72" customWidth="1"/>
    <col min="4078" max="4078" width="14.42578125" style="72" customWidth="1"/>
    <col min="4079" max="4079" width="41.7109375" style="72" customWidth="1"/>
    <col min="4080" max="4080" width="6.5703125" style="72" customWidth="1"/>
    <col min="4081" max="4081" width="18.42578125" style="72" customWidth="1"/>
    <col min="4082" max="4082" width="17.42578125" style="72" customWidth="1"/>
    <col min="4083" max="4083" width="8" style="72" customWidth="1"/>
    <col min="4084" max="4084" width="6.28515625" style="72" customWidth="1"/>
    <col min="4085" max="4085" width="17.5703125" style="72" customWidth="1"/>
    <col min="4086" max="4086" width="17.28515625" style="72" customWidth="1"/>
    <col min="4087" max="4087" width="9.42578125" style="72" customWidth="1"/>
    <col min="4088" max="4088" width="6.5703125" style="72" customWidth="1"/>
    <col min="4089" max="4089" width="11.42578125" style="72" customWidth="1"/>
    <col min="4090" max="4090" width="12.140625" style="72" customWidth="1"/>
    <col min="4091" max="4091" width="27.42578125" style="72" customWidth="1"/>
    <col min="4092" max="4092" width="10.28515625" style="72" customWidth="1"/>
    <col min="4093" max="4094" width="8.5703125" style="72" customWidth="1"/>
    <col min="4095" max="4095" width="9.42578125" style="72" customWidth="1"/>
    <col min="4096" max="4096" width="10.140625" style="72" customWidth="1"/>
    <col min="4097" max="4098" width="8.5703125" style="72" customWidth="1"/>
    <col min="4099" max="4099" width="11.42578125" style="72" customWidth="1"/>
    <col min="4100" max="4100" width="8.5703125" style="72" customWidth="1"/>
    <col min="4101" max="4101" width="9.85546875" style="72" customWidth="1"/>
    <col min="4102" max="4102" width="9.42578125" style="72" customWidth="1"/>
    <col min="4103" max="4103" width="10.7109375" style="72" customWidth="1"/>
    <col min="4104" max="4104" width="8.5703125" style="72" customWidth="1"/>
    <col min="4105" max="4105" width="9.42578125" style="72" customWidth="1"/>
    <col min="4106" max="4106" width="8.5703125" style="72" customWidth="1"/>
    <col min="4107" max="4107" width="9.85546875" style="72" customWidth="1"/>
    <col min="4108" max="4108" width="9.42578125" style="72" customWidth="1"/>
    <col min="4109" max="4109" width="10.7109375" style="72" customWidth="1"/>
    <col min="4110" max="4110" width="12" style="72" customWidth="1"/>
    <col min="4111" max="4111" width="12.28515625" style="72" customWidth="1"/>
    <col min="4112" max="4314" width="9.140625" style="72" customWidth="1"/>
    <col min="4315" max="4315" width="5.7109375" style="72" customWidth="1"/>
    <col min="4316" max="4316" width="19.140625" style="72" customWidth="1"/>
    <col min="4317" max="4332" width="41.85546875" style="72"/>
    <col min="4333" max="4333" width="4.7109375" style="72" customWidth="1"/>
    <col min="4334" max="4334" width="14.42578125" style="72" customWidth="1"/>
    <col min="4335" max="4335" width="41.7109375" style="72" customWidth="1"/>
    <col min="4336" max="4336" width="6.5703125" style="72" customWidth="1"/>
    <col min="4337" max="4337" width="18.42578125" style="72" customWidth="1"/>
    <col min="4338" max="4338" width="17.42578125" style="72" customWidth="1"/>
    <col min="4339" max="4339" width="8" style="72" customWidth="1"/>
    <col min="4340" max="4340" width="6.28515625" style="72" customWidth="1"/>
    <col min="4341" max="4341" width="17.5703125" style="72" customWidth="1"/>
    <col min="4342" max="4342" width="17.28515625" style="72" customWidth="1"/>
    <col min="4343" max="4343" width="9.42578125" style="72" customWidth="1"/>
    <col min="4344" max="4344" width="6.5703125" style="72" customWidth="1"/>
    <col min="4345" max="4345" width="11.42578125" style="72" customWidth="1"/>
    <col min="4346" max="4346" width="12.140625" style="72" customWidth="1"/>
    <col min="4347" max="4347" width="27.42578125" style="72" customWidth="1"/>
    <col min="4348" max="4348" width="10.28515625" style="72" customWidth="1"/>
    <col min="4349" max="4350" width="8.5703125" style="72" customWidth="1"/>
    <col min="4351" max="4351" width="9.42578125" style="72" customWidth="1"/>
    <col min="4352" max="4352" width="10.140625" style="72" customWidth="1"/>
    <col min="4353" max="4354" width="8.5703125" style="72" customWidth="1"/>
    <col min="4355" max="4355" width="11.42578125" style="72" customWidth="1"/>
    <col min="4356" max="4356" width="8.5703125" style="72" customWidth="1"/>
    <col min="4357" max="4357" width="9.85546875" style="72" customWidth="1"/>
    <col min="4358" max="4358" width="9.42578125" style="72" customWidth="1"/>
    <col min="4359" max="4359" width="10.7109375" style="72" customWidth="1"/>
    <col min="4360" max="4360" width="8.5703125" style="72" customWidth="1"/>
    <col min="4361" max="4361" width="9.42578125" style="72" customWidth="1"/>
    <col min="4362" max="4362" width="8.5703125" style="72" customWidth="1"/>
    <col min="4363" max="4363" width="9.85546875" style="72" customWidth="1"/>
    <col min="4364" max="4364" width="9.42578125" style="72" customWidth="1"/>
    <col min="4365" max="4365" width="10.7109375" style="72" customWidth="1"/>
    <col min="4366" max="4366" width="12" style="72" customWidth="1"/>
    <col min="4367" max="4367" width="12.28515625" style="72" customWidth="1"/>
    <col min="4368" max="4570" width="9.140625" style="72" customWidth="1"/>
    <col min="4571" max="4571" width="5.7109375" style="72" customWidth="1"/>
    <col min="4572" max="4572" width="19.140625" style="72" customWidth="1"/>
    <col min="4573" max="4588" width="41.85546875" style="72"/>
    <col min="4589" max="4589" width="4.7109375" style="72" customWidth="1"/>
    <col min="4590" max="4590" width="14.42578125" style="72" customWidth="1"/>
    <col min="4591" max="4591" width="41.7109375" style="72" customWidth="1"/>
    <col min="4592" max="4592" width="6.5703125" style="72" customWidth="1"/>
    <col min="4593" max="4593" width="18.42578125" style="72" customWidth="1"/>
    <col min="4594" max="4594" width="17.42578125" style="72" customWidth="1"/>
    <col min="4595" max="4595" width="8" style="72" customWidth="1"/>
    <col min="4596" max="4596" width="6.28515625" style="72" customWidth="1"/>
    <col min="4597" max="4597" width="17.5703125" style="72" customWidth="1"/>
    <col min="4598" max="4598" width="17.28515625" style="72" customWidth="1"/>
    <col min="4599" max="4599" width="9.42578125" style="72" customWidth="1"/>
    <col min="4600" max="4600" width="6.5703125" style="72" customWidth="1"/>
    <col min="4601" max="4601" width="11.42578125" style="72" customWidth="1"/>
    <col min="4602" max="4602" width="12.140625" style="72" customWidth="1"/>
    <col min="4603" max="4603" width="27.42578125" style="72" customWidth="1"/>
    <col min="4604" max="4604" width="10.28515625" style="72" customWidth="1"/>
    <col min="4605" max="4606" width="8.5703125" style="72" customWidth="1"/>
    <col min="4607" max="4607" width="9.42578125" style="72" customWidth="1"/>
    <col min="4608" max="4608" width="10.140625" style="72" customWidth="1"/>
    <col min="4609" max="4610" width="8.5703125" style="72" customWidth="1"/>
    <col min="4611" max="4611" width="11.42578125" style="72" customWidth="1"/>
    <col min="4612" max="4612" width="8.5703125" style="72" customWidth="1"/>
    <col min="4613" max="4613" width="9.85546875" style="72" customWidth="1"/>
    <col min="4614" max="4614" width="9.42578125" style="72" customWidth="1"/>
    <col min="4615" max="4615" width="10.7109375" style="72" customWidth="1"/>
    <col min="4616" max="4616" width="8.5703125" style="72" customWidth="1"/>
    <col min="4617" max="4617" width="9.42578125" style="72" customWidth="1"/>
    <col min="4618" max="4618" width="8.5703125" style="72" customWidth="1"/>
    <col min="4619" max="4619" width="9.85546875" style="72" customWidth="1"/>
    <col min="4620" max="4620" width="9.42578125" style="72" customWidth="1"/>
    <col min="4621" max="4621" width="10.7109375" style="72" customWidth="1"/>
    <col min="4622" max="4622" width="12" style="72" customWidth="1"/>
    <col min="4623" max="4623" width="12.28515625" style="72" customWidth="1"/>
    <col min="4624" max="4826" width="9.140625" style="72" customWidth="1"/>
    <col min="4827" max="4827" width="5.7109375" style="72" customWidth="1"/>
    <col min="4828" max="4828" width="19.140625" style="72" customWidth="1"/>
    <col min="4829" max="4844" width="41.85546875" style="72"/>
    <col min="4845" max="4845" width="4.7109375" style="72" customWidth="1"/>
    <col min="4846" max="4846" width="14.42578125" style="72" customWidth="1"/>
    <col min="4847" max="4847" width="41.7109375" style="72" customWidth="1"/>
    <col min="4848" max="4848" width="6.5703125" style="72" customWidth="1"/>
    <col min="4849" max="4849" width="18.42578125" style="72" customWidth="1"/>
    <col min="4850" max="4850" width="17.42578125" style="72" customWidth="1"/>
    <col min="4851" max="4851" width="8" style="72" customWidth="1"/>
    <col min="4852" max="4852" width="6.28515625" style="72" customWidth="1"/>
    <col min="4853" max="4853" width="17.5703125" style="72" customWidth="1"/>
    <col min="4854" max="4854" width="17.28515625" style="72" customWidth="1"/>
    <col min="4855" max="4855" width="9.42578125" style="72" customWidth="1"/>
    <col min="4856" max="4856" width="6.5703125" style="72" customWidth="1"/>
    <col min="4857" max="4857" width="11.42578125" style="72" customWidth="1"/>
    <col min="4858" max="4858" width="12.140625" style="72" customWidth="1"/>
    <col min="4859" max="4859" width="27.42578125" style="72" customWidth="1"/>
    <col min="4860" max="4860" width="10.28515625" style="72" customWidth="1"/>
    <col min="4861" max="4862" width="8.5703125" style="72" customWidth="1"/>
    <col min="4863" max="4863" width="9.42578125" style="72" customWidth="1"/>
    <col min="4864" max="4864" width="10.140625" style="72" customWidth="1"/>
    <col min="4865" max="4866" width="8.5703125" style="72" customWidth="1"/>
    <col min="4867" max="4867" width="11.42578125" style="72" customWidth="1"/>
    <col min="4868" max="4868" width="8.5703125" style="72" customWidth="1"/>
    <col min="4869" max="4869" width="9.85546875" style="72" customWidth="1"/>
    <col min="4870" max="4870" width="9.42578125" style="72" customWidth="1"/>
    <col min="4871" max="4871" width="10.7109375" style="72" customWidth="1"/>
    <col min="4872" max="4872" width="8.5703125" style="72" customWidth="1"/>
    <col min="4873" max="4873" width="9.42578125" style="72" customWidth="1"/>
    <col min="4874" max="4874" width="8.5703125" style="72" customWidth="1"/>
    <col min="4875" max="4875" width="9.85546875" style="72" customWidth="1"/>
    <col min="4876" max="4876" width="9.42578125" style="72" customWidth="1"/>
    <col min="4877" max="4877" width="10.7109375" style="72" customWidth="1"/>
    <col min="4878" max="4878" width="12" style="72" customWidth="1"/>
    <col min="4879" max="4879" width="12.28515625" style="72" customWidth="1"/>
    <col min="4880" max="5082" width="9.140625" style="72" customWidth="1"/>
    <col min="5083" max="5083" width="5.7109375" style="72" customWidth="1"/>
    <col min="5084" max="5084" width="19.140625" style="72" customWidth="1"/>
    <col min="5085" max="5100" width="41.85546875" style="72"/>
    <col min="5101" max="5101" width="4.7109375" style="72" customWidth="1"/>
    <col min="5102" max="5102" width="14.42578125" style="72" customWidth="1"/>
    <col min="5103" max="5103" width="41.7109375" style="72" customWidth="1"/>
    <col min="5104" max="5104" width="6.5703125" style="72" customWidth="1"/>
    <col min="5105" max="5105" width="18.42578125" style="72" customWidth="1"/>
    <col min="5106" max="5106" width="17.42578125" style="72" customWidth="1"/>
    <col min="5107" max="5107" width="8" style="72" customWidth="1"/>
    <col min="5108" max="5108" width="6.28515625" style="72" customWidth="1"/>
    <col min="5109" max="5109" width="17.5703125" style="72" customWidth="1"/>
    <col min="5110" max="5110" width="17.28515625" style="72" customWidth="1"/>
    <col min="5111" max="5111" width="9.42578125" style="72" customWidth="1"/>
    <col min="5112" max="5112" width="6.5703125" style="72" customWidth="1"/>
    <col min="5113" max="5113" width="11.42578125" style="72" customWidth="1"/>
    <col min="5114" max="5114" width="12.140625" style="72" customWidth="1"/>
    <col min="5115" max="5115" width="27.42578125" style="72" customWidth="1"/>
    <col min="5116" max="5116" width="10.28515625" style="72" customWidth="1"/>
    <col min="5117" max="5118" width="8.5703125" style="72" customWidth="1"/>
    <col min="5119" max="5119" width="9.42578125" style="72" customWidth="1"/>
    <col min="5120" max="5120" width="10.140625" style="72" customWidth="1"/>
    <col min="5121" max="5122" width="8.5703125" style="72" customWidth="1"/>
    <col min="5123" max="5123" width="11.42578125" style="72" customWidth="1"/>
    <col min="5124" max="5124" width="8.5703125" style="72" customWidth="1"/>
    <col min="5125" max="5125" width="9.85546875" style="72" customWidth="1"/>
    <col min="5126" max="5126" width="9.42578125" style="72" customWidth="1"/>
    <col min="5127" max="5127" width="10.7109375" style="72" customWidth="1"/>
    <col min="5128" max="5128" width="8.5703125" style="72" customWidth="1"/>
    <col min="5129" max="5129" width="9.42578125" style="72" customWidth="1"/>
    <col min="5130" max="5130" width="8.5703125" style="72" customWidth="1"/>
    <col min="5131" max="5131" width="9.85546875" style="72" customWidth="1"/>
    <col min="5132" max="5132" width="9.42578125" style="72" customWidth="1"/>
    <col min="5133" max="5133" width="10.7109375" style="72" customWidth="1"/>
    <col min="5134" max="5134" width="12" style="72" customWidth="1"/>
    <col min="5135" max="5135" width="12.28515625" style="72" customWidth="1"/>
    <col min="5136" max="5338" width="9.140625" style="72" customWidth="1"/>
    <col min="5339" max="5339" width="5.7109375" style="72" customWidth="1"/>
    <col min="5340" max="5340" width="19.140625" style="72" customWidth="1"/>
    <col min="5341" max="5356" width="41.85546875" style="72"/>
    <col min="5357" max="5357" width="4.7109375" style="72" customWidth="1"/>
    <col min="5358" max="5358" width="14.42578125" style="72" customWidth="1"/>
    <col min="5359" max="5359" width="41.7109375" style="72" customWidth="1"/>
    <col min="5360" max="5360" width="6.5703125" style="72" customWidth="1"/>
    <col min="5361" max="5361" width="18.42578125" style="72" customWidth="1"/>
    <col min="5362" max="5362" width="17.42578125" style="72" customWidth="1"/>
    <col min="5363" max="5363" width="8" style="72" customWidth="1"/>
    <col min="5364" max="5364" width="6.28515625" style="72" customWidth="1"/>
    <col min="5365" max="5365" width="17.5703125" style="72" customWidth="1"/>
    <col min="5366" max="5366" width="17.28515625" style="72" customWidth="1"/>
    <col min="5367" max="5367" width="9.42578125" style="72" customWidth="1"/>
    <col min="5368" max="5368" width="6.5703125" style="72" customWidth="1"/>
    <col min="5369" max="5369" width="11.42578125" style="72" customWidth="1"/>
    <col min="5370" max="5370" width="12.140625" style="72" customWidth="1"/>
    <col min="5371" max="5371" width="27.42578125" style="72" customWidth="1"/>
    <col min="5372" max="5372" width="10.28515625" style="72" customWidth="1"/>
    <col min="5373" max="5374" width="8.5703125" style="72" customWidth="1"/>
    <col min="5375" max="5375" width="9.42578125" style="72" customWidth="1"/>
    <col min="5376" max="5376" width="10.140625" style="72" customWidth="1"/>
    <col min="5377" max="5378" width="8.5703125" style="72" customWidth="1"/>
    <col min="5379" max="5379" width="11.42578125" style="72" customWidth="1"/>
    <col min="5380" max="5380" width="8.5703125" style="72" customWidth="1"/>
    <col min="5381" max="5381" width="9.85546875" style="72" customWidth="1"/>
    <col min="5382" max="5382" width="9.42578125" style="72" customWidth="1"/>
    <col min="5383" max="5383" width="10.7109375" style="72" customWidth="1"/>
    <col min="5384" max="5384" width="8.5703125" style="72" customWidth="1"/>
    <col min="5385" max="5385" width="9.42578125" style="72" customWidth="1"/>
    <col min="5386" max="5386" width="8.5703125" style="72" customWidth="1"/>
    <col min="5387" max="5387" width="9.85546875" style="72" customWidth="1"/>
    <col min="5388" max="5388" width="9.42578125" style="72" customWidth="1"/>
    <col min="5389" max="5389" width="10.7109375" style="72" customWidth="1"/>
    <col min="5390" max="5390" width="12" style="72" customWidth="1"/>
    <col min="5391" max="5391" width="12.28515625" style="72" customWidth="1"/>
    <col min="5392" max="5594" width="9.140625" style="72" customWidth="1"/>
    <col min="5595" max="5595" width="5.7109375" style="72" customWidth="1"/>
    <col min="5596" max="5596" width="19.140625" style="72" customWidth="1"/>
    <col min="5597" max="5612" width="41.85546875" style="72"/>
    <col min="5613" max="5613" width="4.7109375" style="72" customWidth="1"/>
    <col min="5614" max="5614" width="14.42578125" style="72" customWidth="1"/>
    <col min="5615" max="5615" width="41.7109375" style="72" customWidth="1"/>
    <col min="5616" max="5616" width="6.5703125" style="72" customWidth="1"/>
    <col min="5617" max="5617" width="18.42578125" style="72" customWidth="1"/>
    <col min="5618" max="5618" width="17.42578125" style="72" customWidth="1"/>
    <col min="5619" max="5619" width="8" style="72" customWidth="1"/>
    <col min="5620" max="5620" width="6.28515625" style="72" customWidth="1"/>
    <col min="5621" max="5621" width="17.5703125" style="72" customWidth="1"/>
    <col min="5622" max="5622" width="17.28515625" style="72" customWidth="1"/>
    <col min="5623" max="5623" width="9.42578125" style="72" customWidth="1"/>
    <col min="5624" max="5624" width="6.5703125" style="72" customWidth="1"/>
    <col min="5625" max="5625" width="11.42578125" style="72" customWidth="1"/>
    <col min="5626" max="5626" width="12.140625" style="72" customWidth="1"/>
    <col min="5627" max="5627" width="27.42578125" style="72" customWidth="1"/>
    <col min="5628" max="5628" width="10.28515625" style="72" customWidth="1"/>
    <col min="5629" max="5630" width="8.5703125" style="72" customWidth="1"/>
    <col min="5631" max="5631" width="9.42578125" style="72" customWidth="1"/>
    <col min="5632" max="5632" width="10.140625" style="72" customWidth="1"/>
    <col min="5633" max="5634" width="8.5703125" style="72" customWidth="1"/>
    <col min="5635" max="5635" width="11.42578125" style="72" customWidth="1"/>
    <col min="5636" max="5636" width="8.5703125" style="72" customWidth="1"/>
    <col min="5637" max="5637" width="9.85546875" style="72" customWidth="1"/>
    <col min="5638" max="5638" width="9.42578125" style="72" customWidth="1"/>
    <col min="5639" max="5639" width="10.7109375" style="72" customWidth="1"/>
    <col min="5640" max="5640" width="8.5703125" style="72" customWidth="1"/>
    <col min="5641" max="5641" width="9.42578125" style="72" customWidth="1"/>
    <col min="5642" max="5642" width="8.5703125" style="72" customWidth="1"/>
    <col min="5643" max="5643" width="9.85546875" style="72" customWidth="1"/>
    <col min="5644" max="5644" width="9.42578125" style="72" customWidth="1"/>
    <col min="5645" max="5645" width="10.7109375" style="72" customWidth="1"/>
    <col min="5646" max="5646" width="12" style="72" customWidth="1"/>
    <col min="5647" max="5647" width="12.28515625" style="72" customWidth="1"/>
    <col min="5648" max="5850" width="9.140625" style="72" customWidth="1"/>
    <col min="5851" max="5851" width="5.7109375" style="72" customWidth="1"/>
    <col min="5852" max="5852" width="19.140625" style="72" customWidth="1"/>
    <col min="5853" max="5868" width="41.85546875" style="72"/>
    <col min="5869" max="5869" width="4.7109375" style="72" customWidth="1"/>
    <col min="5870" max="5870" width="14.42578125" style="72" customWidth="1"/>
    <col min="5871" max="5871" width="41.7109375" style="72" customWidth="1"/>
    <col min="5872" max="5872" width="6.5703125" style="72" customWidth="1"/>
    <col min="5873" max="5873" width="18.42578125" style="72" customWidth="1"/>
    <col min="5874" max="5874" width="17.42578125" style="72" customWidth="1"/>
    <col min="5875" max="5875" width="8" style="72" customWidth="1"/>
    <col min="5876" max="5876" width="6.28515625" style="72" customWidth="1"/>
    <col min="5877" max="5877" width="17.5703125" style="72" customWidth="1"/>
    <col min="5878" max="5878" width="17.28515625" style="72" customWidth="1"/>
    <col min="5879" max="5879" width="9.42578125" style="72" customWidth="1"/>
    <col min="5880" max="5880" width="6.5703125" style="72" customWidth="1"/>
    <col min="5881" max="5881" width="11.42578125" style="72" customWidth="1"/>
    <col min="5882" max="5882" width="12.140625" style="72" customWidth="1"/>
    <col min="5883" max="5883" width="27.42578125" style="72" customWidth="1"/>
    <col min="5884" max="5884" width="10.28515625" style="72" customWidth="1"/>
    <col min="5885" max="5886" width="8.5703125" style="72" customWidth="1"/>
    <col min="5887" max="5887" width="9.42578125" style="72" customWidth="1"/>
    <col min="5888" max="5888" width="10.140625" style="72" customWidth="1"/>
    <col min="5889" max="5890" width="8.5703125" style="72" customWidth="1"/>
    <col min="5891" max="5891" width="11.42578125" style="72" customWidth="1"/>
    <col min="5892" max="5892" width="8.5703125" style="72" customWidth="1"/>
    <col min="5893" max="5893" width="9.85546875" style="72" customWidth="1"/>
    <col min="5894" max="5894" width="9.42578125" style="72" customWidth="1"/>
    <col min="5895" max="5895" width="10.7109375" style="72" customWidth="1"/>
    <col min="5896" max="5896" width="8.5703125" style="72" customWidth="1"/>
    <col min="5897" max="5897" width="9.42578125" style="72" customWidth="1"/>
    <col min="5898" max="5898" width="8.5703125" style="72" customWidth="1"/>
    <col min="5899" max="5899" width="9.85546875" style="72" customWidth="1"/>
    <col min="5900" max="5900" width="9.42578125" style="72" customWidth="1"/>
    <col min="5901" max="5901" width="10.7109375" style="72" customWidth="1"/>
    <col min="5902" max="5902" width="12" style="72" customWidth="1"/>
    <col min="5903" max="5903" width="12.28515625" style="72" customWidth="1"/>
    <col min="5904" max="6106" width="9.140625" style="72" customWidth="1"/>
    <col min="6107" max="6107" width="5.7109375" style="72" customWidth="1"/>
    <col min="6108" max="6108" width="19.140625" style="72" customWidth="1"/>
    <col min="6109" max="6124" width="41.85546875" style="72"/>
    <col min="6125" max="6125" width="4.7109375" style="72" customWidth="1"/>
    <col min="6126" max="6126" width="14.42578125" style="72" customWidth="1"/>
    <col min="6127" max="6127" width="41.7109375" style="72" customWidth="1"/>
    <col min="6128" max="6128" width="6.5703125" style="72" customWidth="1"/>
    <col min="6129" max="6129" width="18.42578125" style="72" customWidth="1"/>
    <col min="6130" max="6130" width="17.42578125" style="72" customWidth="1"/>
    <col min="6131" max="6131" width="8" style="72" customWidth="1"/>
    <col min="6132" max="6132" width="6.28515625" style="72" customWidth="1"/>
    <col min="6133" max="6133" width="17.5703125" style="72" customWidth="1"/>
    <col min="6134" max="6134" width="17.28515625" style="72" customWidth="1"/>
    <col min="6135" max="6135" width="9.42578125" style="72" customWidth="1"/>
    <col min="6136" max="6136" width="6.5703125" style="72" customWidth="1"/>
    <col min="6137" max="6137" width="11.42578125" style="72" customWidth="1"/>
    <col min="6138" max="6138" width="12.140625" style="72" customWidth="1"/>
    <col min="6139" max="6139" width="27.42578125" style="72" customWidth="1"/>
    <col min="6140" max="6140" width="10.28515625" style="72" customWidth="1"/>
    <col min="6141" max="6142" width="8.5703125" style="72" customWidth="1"/>
    <col min="6143" max="6143" width="9.42578125" style="72" customWidth="1"/>
    <col min="6144" max="6144" width="10.140625" style="72" customWidth="1"/>
    <col min="6145" max="6146" width="8.5703125" style="72" customWidth="1"/>
    <col min="6147" max="6147" width="11.42578125" style="72" customWidth="1"/>
    <col min="6148" max="6148" width="8.5703125" style="72" customWidth="1"/>
    <col min="6149" max="6149" width="9.85546875" style="72" customWidth="1"/>
    <col min="6150" max="6150" width="9.42578125" style="72" customWidth="1"/>
    <col min="6151" max="6151" width="10.7109375" style="72" customWidth="1"/>
    <col min="6152" max="6152" width="8.5703125" style="72" customWidth="1"/>
    <col min="6153" max="6153" width="9.42578125" style="72" customWidth="1"/>
    <col min="6154" max="6154" width="8.5703125" style="72" customWidth="1"/>
    <col min="6155" max="6155" width="9.85546875" style="72" customWidth="1"/>
    <col min="6156" max="6156" width="9.42578125" style="72" customWidth="1"/>
    <col min="6157" max="6157" width="10.7109375" style="72" customWidth="1"/>
    <col min="6158" max="6158" width="12" style="72" customWidth="1"/>
    <col min="6159" max="6159" width="12.28515625" style="72" customWidth="1"/>
    <col min="6160" max="6362" width="9.140625" style="72" customWidth="1"/>
    <col min="6363" max="6363" width="5.7109375" style="72" customWidth="1"/>
    <col min="6364" max="6364" width="19.140625" style="72" customWidth="1"/>
    <col min="6365" max="6380" width="41.85546875" style="72"/>
    <col min="6381" max="6381" width="4.7109375" style="72" customWidth="1"/>
    <col min="6382" max="6382" width="14.42578125" style="72" customWidth="1"/>
    <col min="6383" max="6383" width="41.7109375" style="72" customWidth="1"/>
    <col min="6384" max="6384" width="6.5703125" style="72" customWidth="1"/>
    <col min="6385" max="6385" width="18.42578125" style="72" customWidth="1"/>
    <col min="6386" max="6386" width="17.42578125" style="72" customWidth="1"/>
    <col min="6387" max="6387" width="8" style="72" customWidth="1"/>
    <col min="6388" max="6388" width="6.28515625" style="72" customWidth="1"/>
    <col min="6389" max="6389" width="17.5703125" style="72" customWidth="1"/>
    <col min="6390" max="6390" width="17.28515625" style="72" customWidth="1"/>
    <col min="6391" max="6391" width="9.42578125" style="72" customWidth="1"/>
    <col min="6392" max="6392" width="6.5703125" style="72" customWidth="1"/>
    <col min="6393" max="6393" width="11.42578125" style="72" customWidth="1"/>
    <col min="6394" max="6394" width="12.140625" style="72" customWidth="1"/>
    <col min="6395" max="6395" width="27.42578125" style="72" customWidth="1"/>
    <col min="6396" max="6396" width="10.28515625" style="72" customWidth="1"/>
    <col min="6397" max="6398" width="8.5703125" style="72" customWidth="1"/>
    <col min="6399" max="6399" width="9.42578125" style="72" customWidth="1"/>
    <col min="6400" max="6400" width="10.140625" style="72" customWidth="1"/>
    <col min="6401" max="6402" width="8.5703125" style="72" customWidth="1"/>
    <col min="6403" max="6403" width="11.42578125" style="72" customWidth="1"/>
    <col min="6404" max="6404" width="8.5703125" style="72" customWidth="1"/>
    <col min="6405" max="6405" width="9.85546875" style="72" customWidth="1"/>
    <col min="6406" max="6406" width="9.42578125" style="72" customWidth="1"/>
    <col min="6407" max="6407" width="10.7109375" style="72" customWidth="1"/>
    <col min="6408" max="6408" width="8.5703125" style="72" customWidth="1"/>
    <col min="6409" max="6409" width="9.42578125" style="72" customWidth="1"/>
    <col min="6410" max="6410" width="8.5703125" style="72" customWidth="1"/>
    <col min="6411" max="6411" width="9.85546875" style="72" customWidth="1"/>
    <col min="6412" max="6412" width="9.42578125" style="72" customWidth="1"/>
    <col min="6413" max="6413" width="10.7109375" style="72" customWidth="1"/>
    <col min="6414" max="6414" width="12" style="72" customWidth="1"/>
    <col min="6415" max="6415" width="12.28515625" style="72" customWidth="1"/>
    <col min="6416" max="6618" width="9.140625" style="72" customWidth="1"/>
    <col min="6619" max="6619" width="5.7109375" style="72" customWidth="1"/>
    <col min="6620" max="6620" width="19.140625" style="72" customWidth="1"/>
    <col min="6621" max="6636" width="41.85546875" style="72"/>
    <col min="6637" max="6637" width="4.7109375" style="72" customWidth="1"/>
    <col min="6638" max="6638" width="14.42578125" style="72" customWidth="1"/>
    <col min="6639" max="6639" width="41.7109375" style="72" customWidth="1"/>
    <col min="6640" max="6640" width="6.5703125" style="72" customWidth="1"/>
    <col min="6641" max="6641" width="18.42578125" style="72" customWidth="1"/>
    <col min="6642" max="6642" width="17.42578125" style="72" customWidth="1"/>
    <col min="6643" max="6643" width="8" style="72" customWidth="1"/>
    <col min="6644" max="6644" width="6.28515625" style="72" customWidth="1"/>
    <col min="6645" max="6645" width="17.5703125" style="72" customWidth="1"/>
    <col min="6646" max="6646" width="17.28515625" style="72" customWidth="1"/>
    <col min="6647" max="6647" width="9.42578125" style="72" customWidth="1"/>
    <col min="6648" max="6648" width="6.5703125" style="72" customWidth="1"/>
    <col min="6649" max="6649" width="11.42578125" style="72" customWidth="1"/>
    <col min="6650" max="6650" width="12.140625" style="72" customWidth="1"/>
    <col min="6651" max="6651" width="27.42578125" style="72" customWidth="1"/>
    <col min="6652" max="6652" width="10.28515625" style="72" customWidth="1"/>
    <col min="6653" max="6654" width="8.5703125" style="72" customWidth="1"/>
    <col min="6655" max="6655" width="9.42578125" style="72" customWidth="1"/>
    <col min="6656" max="6656" width="10.140625" style="72" customWidth="1"/>
    <col min="6657" max="6658" width="8.5703125" style="72" customWidth="1"/>
    <col min="6659" max="6659" width="11.42578125" style="72" customWidth="1"/>
    <col min="6660" max="6660" width="8.5703125" style="72" customWidth="1"/>
    <col min="6661" max="6661" width="9.85546875" style="72" customWidth="1"/>
    <col min="6662" max="6662" width="9.42578125" style="72" customWidth="1"/>
    <col min="6663" max="6663" width="10.7109375" style="72" customWidth="1"/>
    <col min="6664" max="6664" width="8.5703125" style="72" customWidth="1"/>
    <col min="6665" max="6665" width="9.42578125" style="72" customWidth="1"/>
    <col min="6666" max="6666" width="8.5703125" style="72" customWidth="1"/>
    <col min="6667" max="6667" width="9.85546875" style="72" customWidth="1"/>
    <col min="6668" max="6668" width="9.42578125" style="72" customWidth="1"/>
    <col min="6669" max="6669" width="10.7109375" style="72" customWidth="1"/>
    <col min="6670" max="6670" width="12" style="72" customWidth="1"/>
    <col min="6671" max="6671" width="12.28515625" style="72" customWidth="1"/>
    <col min="6672" max="6874" width="9.140625" style="72" customWidth="1"/>
    <col min="6875" max="6875" width="5.7109375" style="72" customWidth="1"/>
    <col min="6876" max="6876" width="19.140625" style="72" customWidth="1"/>
    <col min="6877" max="6892" width="41.85546875" style="72"/>
    <col min="6893" max="6893" width="4.7109375" style="72" customWidth="1"/>
    <col min="6894" max="6894" width="14.42578125" style="72" customWidth="1"/>
    <col min="6895" max="6895" width="41.7109375" style="72" customWidth="1"/>
    <col min="6896" max="6896" width="6.5703125" style="72" customWidth="1"/>
    <col min="6897" max="6897" width="18.42578125" style="72" customWidth="1"/>
    <col min="6898" max="6898" width="17.42578125" style="72" customWidth="1"/>
    <col min="6899" max="6899" width="8" style="72" customWidth="1"/>
    <col min="6900" max="6900" width="6.28515625" style="72" customWidth="1"/>
    <col min="6901" max="6901" width="17.5703125" style="72" customWidth="1"/>
    <col min="6902" max="6902" width="17.28515625" style="72" customWidth="1"/>
    <col min="6903" max="6903" width="9.42578125" style="72" customWidth="1"/>
    <col min="6904" max="6904" width="6.5703125" style="72" customWidth="1"/>
    <col min="6905" max="6905" width="11.42578125" style="72" customWidth="1"/>
    <col min="6906" max="6906" width="12.140625" style="72" customWidth="1"/>
    <col min="6907" max="6907" width="27.42578125" style="72" customWidth="1"/>
    <col min="6908" max="6908" width="10.28515625" style="72" customWidth="1"/>
    <col min="6909" max="6910" width="8.5703125" style="72" customWidth="1"/>
    <col min="6911" max="6911" width="9.42578125" style="72" customWidth="1"/>
    <col min="6912" max="6912" width="10.140625" style="72" customWidth="1"/>
    <col min="6913" max="6914" width="8.5703125" style="72" customWidth="1"/>
    <col min="6915" max="6915" width="11.42578125" style="72" customWidth="1"/>
    <col min="6916" max="6916" width="8.5703125" style="72" customWidth="1"/>
    <col min="6917" max="6917" width="9.85546875" style="72" customWidth="1"/>
    <col min="6918" max="6918" width="9.42578125" style="72" customWidth="1"/>
    <col min="6919" max="6919" width="10.7109375" style="72" customWidth="1"/>
    <col min="6920" max="6920" width="8.5703125" style="72" customWidth="1"/>
    <col min="6921" max="6921" width="9.42578125" style="72" customWidth="1"/>
    <col min="6922" max="6922" width="8.5703125" style="72" customWidth="1"/>
    <col min="6923" max="6923" width="9.85546875" style="72" customWidth="1"/>
    <col min="6924" max="6924" width="9.42578125" style="72" customWidth="1"/>
    <col min="6925" max="6925" width="10.7109375" style="72" customWidth="1"/>
    <col min="6926" max="6926" width="12" style="72" customWidth="1"/>
    <col min="6927" max="6927" width="12.28515625" style="72" customWidth="1"/>
    <col min="6928" max="7130" width="9.140625" style="72" customWidth="1"/>
    <col min="7131" max="7131" width="5.7109375" style="72" customWidth="1"/>
    <col min="7132" max="7132" width="19.140625" style="72" customWidth="1"/>
    <col min="7133" max="7148" width="41.85546875" style="72"/>
    <col min="7149" max="7149" width="4.7109375" style="72" customWidth="1"/>
    <col min="7150" max="7150" width="14.42578125" style="72" customWidth="1"/>
    <col min="7151" max="7151" width="41.7109375" style="72" customWidth="1"/>
    <col min="7152" max="7152" width="6.5703125" style="72" customWidth="1"/>
    <col min="7153" max="7153" width="18.42578125" style="72" customWidth="1"/>
    <col min="7154" max="7154" width="17.42578125" style="72" customWidth="1"/>
    <col min="7155" max="7155" width="8" style="72" customWidth="1"/>
    <col min="7156" max="7156" width="6.28515625" style="72" customWidth="1"/>
    <col min="7157" max="7157" width="17.5703125" style="72" customWidth="1"/>
    <col min="7158" max="7158" width="17.28515625" style="72" customWidth="1"/>
    <col min="7159" max="7159" width="9.42578125" style="72" customWidth="1"/>
    <col min="7160" max="7160" width="6.5703125" style="72" customWidth="1"/>
    <col min="7161" max="7161" width="11.42578125" style="72" customWidth="1"/>
    <col min="7162" max="7162" width="12.140625" style="72" customWidth="1"/>
    <col min="7163" max="7163" width="27.42578125" style="72" customWidth="1"/>
    <col min="7164" max="7164" width="10.28515625" style="72" customWidth="1"/>
    <col min="7165" max="7166" width="8.5703125" style="72" customWidth="1"/>
    <col min="7167" max="7167" width="9.42578125" style="72" customWidth="1"/>
    <col min="7168" max="7168" width="10.140625" style="72" customWidth="1"/>
    <col min="7169" max="7170" width="8.5703125" style="72" customWidth="1"/>
    <col min="7171" max="7171" width="11.42578125" style="72" customWidth="1"/>
    <col min="7172" max="7172" width="8.5703125" style="72" customWidth="1"/>
    <col min="7173" max="7173" width="9.85546875" style="72" customWidth="1"/>
    <col min="7174" max="7174" width="9.42578125" style="72" customWidth="1"/>
    <col min="7175" max="7175" width="10.7109375" style="72" customWidth="1"/>
    <col min="7176" max="7176" width="8.5703125" style="72" customWidth="1"/>
    <col min="7177" max="7177" width="9.42578125" style="72" customWidth="1"/>
    <col min="7178" max="7178" width="8.5703125" style="72" customWidth="1"/>
    <col min="7179" max="7179" width="9.85546875" style="72" customWidth="1"/>
    <col min="7180" max="7180" width="9.42578125" style="72" customWidth="1"/>
    <col min="7181" max="7181" width="10.7109375" style="72" customWidth="1"/>
    <col min="7182" max="7182" width="12" style="72" customWidth="1"/>
    <col min="7183" max="7183" width="12.28515625" style="72" customWidth="1"/>
    <col min="7184" max="7386" width="9.140625" style="72" customWidth="1"/>
    <col min="7387" max="7387" width="5.7109375" style="72" customWidth="1"/>
    <col min="7388" max="7388" width="19.140625" style="72" customWidth="1"/>
    <col min="7389" max="7404" width="41.85546875" style="72"/>
    <col min="7405" max="7405" width="4.7109375" style="72" customWidth="1"/>
    <col min="7406" max="7406" width="14.42578125" style="72" customWidth="1"/>
    <col min="7407" max="7407" width="41.7109375" style="72" customWidth="1"/>
    <col min="7408" max="7408" width="6.5703125" style="72" customWidth="1"/>
    <col min="7409" max="7409" width="18.42578125" style="72" customWidth="1"/>
    <col min="7410" max="7410" width="17.42578125" style="72" customWidth="1"/>
    <col min="7411" max="7411" width="8" style="72" customWidth="1"/>
    <col min="7412" max="7412" width="6.28515625" style="72" customWidth="1"/>
    <col min="7413" max="7413" width="17.5703125" style="72" customWidth="1"/>
    <col min="7414" max="7414" width="17.28515625" style="72" customWidth="1"/>
    <col min="7415" max="7415" width="9.42578125" style="72" customWidth="1"/>
    <col min="7416" max="7416" width="6.5703125" style="72" customWidth="1"/>
    <col min="7417" max="7417" width="11.42578125" style="72" customWidth="1"/>
    <col min="7418" max="7418" width="12.140625" style="72" customWidth="1"/>
    <col min="7419" max="7419" width="27.42578125" style="72" customWidth="1"/>
    <col min="7420" max="7420" width="10.28515625" style="72" customWidth="1"/>
    <col min="7421" max="7422" width="8.5703125" style="72" customWidth="1"/>
    <col min="7423" max="7423" width="9.42578125" style="72" customWidth="1"/>
    <col min="7424" max="7424" width="10.140625" style="72" customWidth="1"/>
    <col min="7425" max="7426" width="8.5703125" style="72" customWidth="1"/>
    <col min="7427" max="7427" width="11.42578125" style="72" customWidth="1"/>
    <col min="7428" max="7428" width="8.5703125" style="72" customWidth="1"/>
    <col min="7429" max="7429" width="9.85546875" style="72" customWidth="1"/>
    <col min="7430" max="7430" width="9.42578125" style="72" customWidth="1"/>
    <col min="7431" max="7431" width="10.7109375" style="72" customWidth="1"/>
    <col min="7432" max="7432" width="8.5703125" style="72" customWidth="1"/>
    <col min="7433" max="7433" width="9.42578125" style="72" customWidth="1"/>
    <col min="7434" max="7434" width="8.5703125" style="72" customWidth="1"/>
    <col min="7435" max="7435" width="9.85546875" style="72" customWidth="1"/>
    <col min="7436" max="7436" width="9.42578125" style="72" customWidth="1"/>
    <col min="7437" max="7437" width="10.7109375" style="72" customWidth="1"/>
    <col min="7438" max="7438" width="12" style="72" customWidth="1"/>
    <col min="7439" max="7439" width="12.28515625" style="72" customWidth="1"/>
    <col min="7440" max="7642" width="9.140625" style="72" customWidth="1"/>
    <col min="7643" max="7643" width="5.7109375" style="72" customWidth="1"/>
    <col min="7644" max="7644" width="19.140625" style="72" customWidth="1"/>
    <col min="7645" max="7660" width="41.85546875" style="72"/>
    <col min="7661" max="7661" width="4.7109375" style="72" customWidth="1"/>
    <col min="7662" max="7662" width="14.42578125" style="72" customWidth="1"/>
    <col min="7663" max="7663" width="41.7109375" style="72" customWidth="1"/>
    <col min="7664" max="7664" width="6.5703125" style="72" customWidth="1"/>
    <col min="7665" max="7665" width="18.42578125" style="72" customWidth="1"/>
    <col min="7666" max="7666" width="17.42578125" style="72" customWidth="1"/>
    <col min="7667" max="7667" width="8" style="72" customWidth="1"/>
    <col min="7668" max="7668" width="6.28515625" style="72" customWidth="1"/>
    <col min="7669" max="7669" width="17.5703125" style="72" customWidth="1"/>
    <col min="7670" max="7670" width="17.28515625" style="72" customWidth="1"/>
    <col min="7671" max="7671" width="9.42578125" style="72" customWidth="1"/>
    <col min="7672" max="7672" width="6.5703125" style="72" customWidth="1"/>
    <col min="7673" max="7673" width="11.42578125" style="72" customWidth="1"/>
    <col min="7674" max="7674" width="12.140625" style="72" customWidth="1"/>
    <col min="7675" max="7675" width="27.42578125" style="72" customWidth="1"/>
    <col min="7676" max="7676" width="10.28515625" style="72" customWidth="1"/>
    <col min="7677" max="7678" width="8.5703125" style="72" customWidth="1"/>
    <col min="7679" max="7679" width="9.42578125" style="72" customWidth="1"/>
    <col min="7680" max="7680" width="10.140625" style="72" customWidth="1"/>
    <col min="7681" max="7682" width="8.5703125" style="72" customWidth="1"/>
    <col min="7683" max="7683" width="11.42578125" style="72" customWidth="1"/>
    <col min="7684" max="7684" width="8.5703125" style="72" customWidth="1"/>
    <col min="7685" max="7685" width="9.85546875" style="72" customWidth="1"/>
    <col min="7686" max="7686" width="9.42578125" style="72" customWidth="1"/>
    <col min="7687" max="7687" width="10.7109375" style="72" customWidth="1"/>
    <col min="7688" max="7688" width="8.5703125" style="72" customWidth="1"/>
    <col min="7689" max="7689" width="9.42578125" style="72" customWidth="1"/>
    <col min="7690" max="7690" width="8.5703125" style="72" customWidth="1"/>
    <col min="7691" max="7691" width="9.85546875" style="72" customWidth="1"/>
    <col min="7692" max="7692" width="9.42578125" style="72" customWidth="1"/>
    <col min="7693" max="7693" width="10.7109375" style="72" customWidth="1"/>
    <col min="7694" max="7694" width="12" style="72" customWidth="1"/>
    <col min="7695" max="7695" width="12.28515625" style="72" customWidth="1"/>
    <col min="7696" max="7898" width="9.140625" style="72" customWidth="1"/>
    <col min="7899" max="7899" width="5.7109375" style="72" customWidth="1"/>
    <col min="7900" max="7900" width="19.140625" style="72" customWidth="1"/>
    <col min="7901" max="7916" width="41.85546875" style="72"/>
    <col min="7917" max="7917" width="4.7109375" style="72" customWidth="1"/>
    <col min="7918" max="7918" width="14.42578125" style="72" customWidth="1"/>
    <col min="7919" max="7919" width="41.7109375" style="72" customWidth="1"/>
    <col min="7920" max="7920" width="6.5703125" style="72" customWidth="1"/>
    <col min="7921" max="7921" width="18.42578125" style="72" customWidth="1"/>
    <col min="7922" max="7922" width="17.42578125" style="72" customWidth="1"/>
    <col min="7923" max="7923" width="8" style="72" customWidth="1"/>
    <col min="7924" max="7924" width="6.28515625" style="72" customWidth="1"/>
    <col min="7925" max="7925" width="17.5703125" style="72" customWidth="1"/>
    <col min="7926" max="7926" width="17.28515625" style="72" customWidth="1"/>
    <col min="7927" max="7927" width="9.42578125" style="72" customWidth="1"/>
    <col min="7928" max="7928" width="6.5703125" style="72" customWidth="1"/>
    <col min="7929" max="7929" width="11.42578125" style="72" customWidth="1"/>
    <col min="7930" max="7930" width="12.140625" style="72" customWidth="1"/>
    <col min="7931" max="7931" width="27.42578125" style="72" customWidth="1"/>
    <col min="7932" max="7932" width="10.28515625" style="72" customWidth="1"/>
    <col min="7933" max="7934" width="8.5703125" style="72" customWidth="1"/>
    <col min="7935" max="7935" width="9.42578125" style="72" customWidth="1"/>
    <col min="7936" max="7936" width="10.140625" style="72" customWidth="1"/>
    <col min="7937" max="7938" width="8.5703125" style="72" customWidth="1"/>
    <col min="7939" max="7939" width="11.42578125" style="72" customWidth="1"/>
    <col min="7940" max="7940" width="8.5703125" style="72" customWidth="1"/>
    <col min="7941" max="7941" width="9.85546875" style="72" customWidth="1"/>
    <col min="7942" max="7942" width="9.42578125" style="72" customWidth="1"/>
    <col min="7943" max="7943" width="10.7109375" style="72" customWidth="1"/>
    <col min="7944" max="7944" width="8.5703125" style="72" customWidth="1"/>
    <col min="7945" max="7945" width="9.42578125" style="72" customWidth="1"/>
    <col min="7946" max="7946" width="8.5703125" style="72" customWidth="1"/>
    <col min="7947" max="7947" width="9.85546875" style="72" customWidth="1"/>
    <col min="7948" max="7948" width="9.42578125" style="72" customWidth="1"/>
    <col min="7949" max="7949" width="10.7109375" style="72" customWidth="1"/>
    <col min="7950" max="7950" width="12" style="72" customWidth="1"/>
    <col min="7951" max="7951" width="12.28515625" style="72" customWidth="1"/>
    <col min="7952" max="8154" width="9.140625" style="72" customWidth="1"/>
    <col min="8155" max="8155" width="5.7109375" style="72" customWidth="1"/>
    <col min="8156" max="8156" width="19.140625" style="72" customWidth="1"/>
    <col min="8157" max="8172" width="41.85546875" style="72"/>
    <col min="8173" max="8173" width="4.7109375" style="72" customWidth="1"/>
    <col min="8174" max="8174" width="14.42578125" style="72" customWidth="1"/>
    <col min="8175" max="8175" width="41.7109375" style="72" customWidth="1"/>
    <col min="8176" max="8176" width="6.5703125" style="72" customWidth="1"/>
    <col min="8177" max="8177" width="18.42578125" style="72" customWidth="1"/>
    <col min="8178" max="8178" width="17.42578125" style="72" customWidth="1"/>
    <col min="8179" max="8179" width="8" style="72" customWidth="1"/>
    <col min="8180" max="8180" width="6.28515625" style="72" customWidth="1"/>
    <col min="8181" max="8181" width="17.5703125" style="72" customWidth="1"/>
    <col min="8182" max="8182" width="17.28515625" style="72" customWidth="1"/>
    <col min="8183" max="8183" width="9.42578125" style="72" customWidth="1"/>
    <col min="8184" max="8184" width="6.5703125" style="72" customWidth="1"/>
    <col min="8185" max="8185" width="11.42578125" style="72" customWidth="1"/>
    <col min="8186" max="8186" width="12.140625" style="72" customWidth="1"/>
    <col min="8187" max="8187" width="27.42578125" style="72" customWidth="1"/>
    <col min="8188" max="8188" width="10.28515625" style="72" customWidth="1"/>
    <col min="8189" max="8190" width="8.5703125" style="72" customWidth="1"/>
    <col min="8191" max="8191" width="9.42578125" style="72" customWidth="1"/>
    <col min="8192" max="8192" width="10.140625" style="72" customWidth="1"/>
    <col min="8193" max="8194" width="8.5703125" style="72" customWidth="1"/>
    <col min="8195" max="8195" width="11.42578125" style="72" customWidth="1"/>
    <col min="8196" max="8196" width="8.5703125" style="72" customWidth="1"/>
    <col min="8197" max="8197" width="9.85546875" style="72" customWidth="1"/>
    <col min="8198" max="8198" width="9.42578125" style="72" customWidth="1"/>
    <col min="8199" max="8199" width="10.7109375" style="72" customWidth="1"/>
    <col min="8200" max="8200" width="8.5703125" style="72" customWidth="1"/>
    <col min="8201" max="8201" width="9.42578125" style="72" customWidth="1"/>
    <col min="8202" max="8202" width="8.5703125" style="72" customWidth="1"/>
    <col min="8203" max="8203" width="9.85546875" style="72" customWidth="1"/>
    <col min="8204" max="8204" width="9.42578125" style="72" customWidth="1"/>
    <col min="8205" max="8205" width="10.7109375" style="72" customWidth="1"/>
    <col min="8206" max="8206" width="12" style="72" customWidth="1"/>
    <col min="8207" max="8207" width="12.28515625" style="72" customWidth="1"/>
    <col min="8208" max="8410" width="9.140625" style="72" customWidth="1"/>
    <col min="8411" max="8411" width="5.7109375" style="72" customWidth="1"/>
    <col min="8412" max="8412" width="19.140625" style="72" customWidth="1"/>
    <col min="8413" max="8428" width="41.85546875" style="72"/>
    <col min="8429" max="8429" width="4.7109375" style="72" customWidth="1"/>
    <col min="8430" max="8430" width="14.42578125" style="72" customWidth="1"/>
    <col min="8431" max="8431" width="41.7109375" style="72" customWidth="1"/>
    <col min="8432" max="8432" width="6.5703125" style="72" customWidth="1"/>
    <col min="8433" max="8433" width="18.42578125" style="72" customWidth="1"/>
    <col min="8434" max="8434" width="17.42578125" style="72" customWidth="1"/>
    <col min="8435" max="8435" width="8" style="72" customWidth="1"/>
    <col min="8436" max="8436" width="6.28515625" style="72" customWidth="1"/>
    <col min="8437" max="8437" width="17.5703125" style="72" customWidth="1"/>
    <col min="8438" max="8438" width="17.28515625" style="72" customWidth="1"/>
    <col min="8439" max="8439" width="9.42578125" style="72" customWidth="1"/>
    <col min="8440" max="8440" width="6.5703125" style="72" customWidth="1"/>
    <col min="8441" max="8441" width="11.42578125" style="72" customWidth="1"/>
    <col min="8442" max="8442" width="12.140625" style="72" customWidth="1"/>
    <col min="8443" max="8443" width="27.42578125" style="72" customWidth="1"/>
    <col min="8444" max="8444" width="10.28515625" style="72" customWidth="1"/>
    <col min="8445" max="8446" width="8.5703125" style="72" customWidth="1"/>
    <col min="8447" max="8447" width="9.42578125" style="72" customWidth="1"/>
    <col min="8448" max="8448" width="10.140625" style="72" customWidth="1"/>
    <col min="8449" max="8450" width="8.5703125" style="72" customWidth="1"/>
    <col min="8451" max="8451" width="11.42578125" style="72" customWidth="1"/>
    <col min="8452" max="8452" width="8.5703125" style="72" customWidth="1"/>
    <col min="8453" max="8453" width="9.85546875" style="72" customWidth="1"/>
    <col min="8454" max="8454" width="9.42578125" style="72" customWidth="1"/>
    <col min="8455" max="8455" width="10.7109375" style="72" customWidth="1"/>
    <col min="8456" max="8456" width="8.5703125" style="72" customWidth="1"/>
    <col min="8457" max="8457" width="9.42578125" style="72" customWidth="1"/>
    <col min="8458" max="8458" width="8.5703125" style="72" customWidth="1"/>
    <col min="8459" max="8459" width="9.85546875" style="72" customWidth="1"/>
    <col min="8460" max="8460" width="9.42578125" style="72" customWidth="1"/>
    <col min="8461" max="8461" width="10.7109375" style="72" customWidth="1"/>
    <col min="8462" max="8462" width="12" style="72" customWidth="1"/>
    <col min="8463" max="8463" width="12.28515625" style="72" customWidth="1"/>
    <col min="8464" max="8666" width="9.140625" style="72" customWidth="1"/>
    <col min="8667" max="8667" width="5.7109375" style="72" customWidth="1"/>
    <col min="8668" max="8668" width="19.140625" style="72" customWidth="1"/>
    <col min="8669" max="8684" width="41.85546875" style="72"/>
    <col min="8685" max="8685" width="4.7109375" style="72" customWidth="1"/>
    <col min="8686" max="8686" width="14.42578125" style="72" customWidth="1"/>
    <col min="8687" max="8687" width="41.7109375" style="72" customWidth="1"/>
    <col min="8688" max="8688" width="6.5703125" style="72" customWidth="1"/>
    <col min="8689" max="8689" width="18.42578125" style="72" customWidth="1"/>
    <col min="8690" max="8690" width="17.42578125" style="72" customWidth="1"/>
    <col min="8691" max="8691" width="8" style="72" customWidth="1"/>
    <col min="8692" max="8692" width="6.28515625" style="72" customWidth="1"/>
    <col min="8693" max="8693" width="17.5703125" style="72" customWidth="1"/>
    <col min="8694" max="8694" width="17.28515625" style="72" customWidth="1"/>
    <col min="8695" max="8695" width="9.42578125" style="72" customWidth="1"/>
    <col min="8696" max="8696" width="6.5703125" style="72" customWidth="1"/>
    <col min="8697" max="8697" width="11.42578125" style="72" customWidth="1"/>
    <col min="8698" max="8698" width="12.140625" style="72" customWidth="1"/>
    <col min="8699" max="8699" width="27.42578125" style="72" customWidth="1"/>
    <col min="8700" max="8700" width="10.28515625" style="72" customWidth="1"/>
    <col min="8701" max="8702" width="8.5703125" style="72" customWidth="1"/>
    <col min="8703" max="8703" width="9.42578125" style="72" customWidth="1"/>
    <col min="8704" max="8704" width="10.140625" style="72" customWidth="1"/>
    <col min="8705" max="8706" width="8.5703125" style="72" customWidth="1"/>
    <col min="8707" max="8707" width="11.42578125" style="72" customWidth="1"/>
    <col min="8708" max="8708" width="8.5703125" style="72" customWidth="1"/>
    <col min="8709" max="8709" width="9.85546875" style="72" customWidth="1"/>
    <col min="8710" max="8710" width="9.42578125" style="72" customWidth="1"/>
    <col min="8711" max="8711" width="10.7109375" style="72" customWidth="1"/>
    <col min="8712" max="8712" width="8.5703125" style="72" customWidth="1"/>
    <col min="8713" max="8713" width="9.42578125" style="72" customWidth="1"/>
    <col min="8714" max="8714" width="8.5703125" style="72" customWidth="1"/>
    <col min="8715" max="8715" width="9.85546875" style="72" customWidth="1"/>
    <col min="8716" max="8716" width="9.42578125" style="72" customWidth="1"/>
    <col min="8717" max="8717" width="10.7109375" style="72" customWidth="1"/>
    <col min="8718" max="8718" width="12" style="72" customWidth="1"/>
    <col min="8719" max="8719" width="12.28515625" style="72" customWidth="1"/>
    <col min="8720" max="8922" width="9.140625" style="72" customWidth="1"/>
    <col min="8923" max="8923" width="5.7109375" style="72" customWidth="1"/>
    <col min="8924" max="8924" width="19.140625" style="72" customWidth="1"/>
    <col min="8925" max="8940" width="41.85546875" style="72"/>
    <col min="8941" max="8941" width="4.7109375" style="72" customWidth="1"/>
    <col min="8942" max="8942" width="14.42578125" style="72" customWidth="1"/>
    <col min="8943" max="8943" width="41.7109375" style="72" customWidth="1"/>
    <col min="8944" max="8944" width="6.5703125" style="72" customWidth="1"/>
    <col min="8945" max="8945" width="18.42578125" style="72" customWidth="1"/>
    <col min="8946" max="8946" width="17.42578125" style="72" customWidth="1"/>
    <col min="8947" max="8947" width="8" style="72" customWidth="1"/>
    <col min="8948" max="8948" width="6.28515625" style="72" customWidth="1"/>
    <col min="8949" max="8949" width="17.5703125" style="72" customWidth="1"/>
    <col min="8950" max="8950" width="17.28515625" style="72" customWidth="1"/>
    <col min="8951" max="8951" width="9.42578125" style="72" customWidth="1"/>
    <col min="8952" max="8952" width="6.5703125" style="72" customWidth="1"/>
    <col min="8953" max="8953" width="11.42578125" style="72" customWidth="1"/>
    <col min="8954" max="8954" width="12.140625" style="72" customWidth="1"/>
    <col min="8955" max="8955" width="27.42578125" style="72" customWidth="1"/>
    <col min="8956" max="8956" width="10.28515625" style="72" customWidth="1"/>
    <col min="8957" max="8958" width="8.5703125" style="72" customWidth="1"/>
    <col min="8959" max="8959" width="9.42578125" style="72" customWidth="1"/>
    <col min="8960" max="8960" width="10.140625" style="72" customWidth="1"/>
    <col min="8961" max="8962" width="8.5703125" style="72" customWidth="1"/>
    <col min="8963" max="8963" width="11.42578125" style="72" customWidth="1"/>
    <col min="8964" max="8964" width="8.5703125" style="72" customWidth="1"/>
    <col min="8965" max="8965" width="9.85546875" style="72" customWidth="1"/>
    <col min="8966" max="8966" width="9.42578125" style="72" customWidth="1"/>
    <col min="8967" max="8967" width="10.7109375" style="72" customWidth="1"/>
    <col min="8968" max="8968" width="8.5703125" style="72" customWidth="1"/>
    <col min="8969" max="8969" width="9.42578125" style="72" customWidth="1"/>
    <col min="8970" max="8970" width="8.5703125" style="72" customWidth="1"/>
    <col min="8971" max="8971" width="9.85546875" style="72" customWidth="1"/>
    <col min="8972" max="8972" width="9.42578125" style="72" customWidth="1"/>
    <col min="8973" max="8973" width="10.7109375" style="72" customWidth="1"/>
    <col min="8974" max="8974" width="12" style="72" customWidth="1"/>
    <col min="8975" max="8975" width="12.28515625" style="72" customWidth="1"/>
    <col min="8976" max="9178" width="9.140625" style="72" customWidth="1"/>
    <col min="9179" max="9179" width="5.7109375" style="72" customWidth="1"/>
    <col min="9180" max="9180" width="19.140625" style="72" customWidth="1"/>
    <col min="9181" max="9196" width="41.85546875" style="72"/>
    <col min="9197" max="9197" width="4.7109375" style="72" customWidth="1"/>
    <col min="9198" max="9198" width="14.42578125" style="72" customWidth="1"/>
    <col min="9199" max="9199" width="41.7109375" style="72" customWidth="1"/>
    <col min="9200" max="9200" width="6.5703125" style="72" customWidth="1"/>
    <col min="9201" max="9201" width="18.42578125" style="72" customWidth="1"/>
    <col min="9202" max="9202" width="17.42578125" style="72" customWidth="1"/>
    <col min="9203" max="9203" width="8" style="72" customWidth="1"/>
    <col min="9204" max="9204" width="6.28515625" style="72" customWidth="1"/>
    <col min="9205" max="9205" width="17.5703125" style="72" customWidth="1"/>
    <col min="9206" max="9206" width="17.28515625" style="72" customWidth="1"/>
    <col min="9207" max="9207" width="9.42578125" style="72" customWidth="1"/>
    <col min="9208" max="9208" width="6.5703125" style="72" customWidth="1"/>
    <col min="9209" max="9209" width="11.42578125" style="72" customWidth="1"/>
    <col min="9210" max="9210" width="12.140625" style="72" customWidth="1"/>
    <col min="9211" max="9211" width="27.42578125" style="72" customWidth="1"/>
    <col min="9212" max="9212" width="10.28515625" style="72" customWidth="1"/>
    <col min="9213" max="9214" width="8.5703125" style="72" customWidth="1"/>
    <col min="9215" max="9215" width="9.42578125" style="72" customWidth="1"/>
    <col min="9216" max="9216" width="10.140625" style="72" customWidth="1"/>
    <col min="9217" max="9218" width="8.5703125" style="72" customWidth="1"/>
    <col min="9219" max="9219" width="11.42578125" style="72" customWidth="1"/>
    <col min="9220" max="9220" width="8.5703125" style="72" customWidth="1"/>
    <col min="9221" max="9221" width="9.85546875" style="72" customWidth="1"/>
    <col min="9222" max="9222" width="9.42578125" style="72" customWidth="1"/>
    <col min="9223" max="9223" width="10.7109375" style="72" customWidth="1"/>
    <col min="9224" max="9224" width="8.5703125" style="72" customWidth="1"/>
    <col min="9225" max="9225" width="9.42578125" style="72" customWidth="1"/>
    <col min="9226" max="9226" width="8.5703125" style="72" customWidth="1"/>
    <col min="9227" max="9227" width="9.85546875" style="72" customWidth="1"/>
    <col min="9228" max="9228" width="9.42578125" style="72" customWidth="1"/>
    <col min="9229" max="9229" width="10.7109375" style="72" customWidth="1"/>
    <col min="9230" max="9230" width="12" style="72" customWidth="1"/>
    <col min="9231" max="9231" width="12.28515625" style="72" customWidth="1"/>
    <col min="9232" max="9434" width="9.140625" style="72" customWidth="1"/>
    <col min="9435" max="9435" width="5.7109375" style="72" customWidth="1"/>
    <col min="9436" max="9436" width="19.140625" style="72" customWidth="1"/>
    <col min="9437" max="9452" width="41.85546875" style="72"/>
    <col min="9453" max="9453" width="4.7109375" style="72" customWidth="1"/>
    <col min="9454" max="9454" width="14.42578125" style="72" customWidth="1"/>
    <col min="9455" max="9455" width="41.7109375" style="72" customWidth="1"/>
    <col min="9456" max="9456" width="6.5703125" style="72" customWidth="1"/>
    <col min="9457" max="9457" width="18.42578125" style="72" customWidth="1"/>
    <col min="9458" max="9458" width="17.42578125" style="72" customWidth="1"/>
    <col min="9459" max="9459" width="8" style="72" customWidth="1"/>
    <col min="9460" max="9460" width="6.28515625" style="72" customWidth="1"/>
    <col min="9461" max="9461" width="17.5703125" style="72" customWidth="1"/>
    <col min="9462" max="9462" width="17.28515625" style="72" customWidth="1"/>
    <col min="9463" max="9463" width="9.42578125" style="72" customWidth="1"/>
    <col min="9464" max="9464" width="6.5703125" style="72" customWidth="1"/>
    <col min="9465" max="9465" width="11.42578125" style="72" customWidth="1"/>
    <col min="9466" max="9466" width="12.140625" style="72" customWidth="1"/>
    <col min="9467" max="9467" width="27.42578125" style="72" customWidth="1"/>
    <col min="9468" max="9468" width="10.28515625" style="72" customWidth="1"/>
    <col min="9469" max="9470" width="8.5703125" style="72" customWidth="1"/>
    <col min="9471" max="9471" width="9.42578125" style="72" customWidth="1"/>
    <col min="9472" max="9472" width="10.140625" style="72" customWidth="1"/>
    <col min="9473" max="9474" width="8.5703125" style="72" customWidth="1"/>
    <col min="9475" max="9475" width="11.42578125" style="72" customWidth="1"/>
    <col min="9476" max="9476" width="8.5703125" style="72" customWidth="1"/>
    <col min="9477" max="9477" width="9.85546875" style="72" customWidth="1"/>
    <col min="9478" max="9478" width="9.42578125" style="72" customWidth="1"/>
    <col min="9479" max="9479" width="10.7109375" style="72" customWidth="1"/>
    <col min="9480" max="9480" width="8.5703125" style="72" customWidth="1"/>
    <col min="9481" max="9481" width="9.42578125" style="72" customWidth="1"/>
    <col min="9482" max="9482" width="8.5703125" style="72" customWidth="1"/>
    <col min="9483" max="9483" width="9.85546875" style="72" customWidth="1"/>
    <col min="9484" max="9484" width="9.42578125" style="72" customWidth="1"/>
    <col min="9485" max="9485" width="10.7109375" style="72" customWidth="1"/>
    <col min="9486" max="9486" width="12" style="72" customWidth="1"/>
    <col min="9487" max="9487" width="12.28515625" style="72" customWidth="1"/>
    <col min="9488" max="9690" width="9.140625" style="72" customWidth="1"/>
    <col min="9691" max="9691" width="5.7109375" style="72" customWidth="1"/>
    <col min="9692" max="9692" width="19.140625" style="72" customWidth="1"/>
    <col min="9693" max="9708" width="41.85546875" style="72"/>
    <col min="9709" max="9709" width="4.7109375" style="72" customWidth="1"/>
    <col min="9710" max="9710" width="14.42578125" style="72" customWidth="1"/>
    <col min="9711" max="9711" width="41.7109375" style="72" customWidth="1"/>
    <col min="9712" max="9712" width="6.5703125" style="72" customWidth="1"/>
    <col min="9713" max="9713" width="18.42578125" style="72" customWidth="1"/>
    <col min="9714" max="9714" width="17.42578125" style="72" customWidth="1"/>
    <col min="9715" max="9715" width="8" style="72" customWidth="1"/>
    <col min="9716" max="9716" width="6.28515625" style="72" customWidth="1"/>
    <col min="9717" max="9717" width="17.5703125" style="72" customWidth="1"/>
    <col min="9718" max="9718" width="17.28515625" style="72" customWidth="1"/>
    <col min="9719" max="9719" width="9.42578125" style="72" customWidth="1"/>
    <col min="9720" max="9720" width="6.5703125" style="72" customWidth="1"/>
    <col min="9721" max="9721" width="11.42578125" style="72" customWidth="1"/>
    <col min="9722" max="9722" width="12.140625" style="72" customWidth="1"/>
    <col min="9723" max="9723" width="27.42578125" style="72" customWidth="1"/>
    <col min="9724" max="9724" width="10.28515625" style="72" customWidth="1"/>
    <col min="9725" max="9726" width="8.5703125" style="72" customWidth="1"/>
    <col min="9727" max="9727" width="9.42578125" style="72" customWidth="1"/>
    <col min="9728" max="9728" width="10.140625" style="72" customWidth="1"/>
    <col min="9729" max="9730" width="8.5703125" style="72" customWidth="1"/>
    <col min="9731" max="9731" width="11.42578125" style="72" customWidth="1"/>
    <col min="9732" max="9732" width="8.5703125" style="72" customWidth="1"/>
    <col min="9733" max="9733" width="9.85546875" style="72" customWidth="1"/>
    <col min="9734" max="9734" width="9.42578125" style="72" customWidth="1"/>
    <col min="9735" max="9735" width="10.7109375" style="72" customWidth="1"/>
    <col min="9736" max="9736" width="8.5703125" style="72" customWidth="1"/>
    <col min="9737" max="9737" width="9.42578125" style="72" customWidth="1"/>
    <col min="9738" max="9738" width="8.5703125" style="72" customWidth="1"/>
    <col min="9739" max="9739" width="9.85546875" style="72" customWidth="1"/>
    <col min="9740" max="9740" width="9.42578125" style="72" customWidth="1"/>
    <col min="9741" max="9741" width="10.7109375" style="72" customWidth="1"/>
    <col min="9742" max="9742" width="12" style="72" customWidth="1"/>
    <col min="9743" max="9743" width="12.28515625" style="72" customWidth="1"/>
    <col min="9744" max="9946" width="9.140625" style="72" customWidth="1"/>
    <col min="9947" max="9947" width="5.7109375" style="72" customWidth="1"/>
    <col min="9948" max="9948" width="19.140625" style="72" customWidth="1"/>
    <col min="9949" max="9964" width="41.85546875" style="72"/>
    <col min="9965" max="9965" width="4.7109375" style="72" customWidth="1"/>
    <col min="9966" max="9966" width="14.42578125" style="72" customWidth="1"/>
    <col min="9967" max="9967" width="41.7109375" style="72" customWidth="1"/>
    <col min="9968" max="9968" width="6.5703125" style="72" customWidth="1"/>
    <col min="9969" max="9969" width="18.42578125" style="72" customWidth="1"/>
    <col min="9970" max="9970" width="17.42578125" style="72" customWidth="1"/>
    <col min="9971" max="9971" width="8" style="72" customWidth="1"/>
    <col min="9972" max="9972" width="6.28515625" style="72" customWidth="1"/>
    <col min="9973" max="9973" width="17.5703125" style="72" customWidth="1"/>
    <col min="9974" max="9974" width="17.28515625" style="72" customWidth="1"/>
    <col min="9975" max="9975" width="9.42578125" style="72" customWidth="1"/>
    <col min="9976" max="9976" width="6.5703125" style="72" customWidth="1"/>
    <col min="9977" max="9977" width="11.42578125" style="72" customWidth="1"/>
    <col min="9978" max="9978" width="12.140625" style="72" customWidth="1"/>
    <col min="9979" max="9979" width="27.42578125" style="72" customWidth="1"/>
    <col min="9980" max="9980" width="10.28515625" style="72" customWidth="1"/>
    <col min="9981" max="9982" width="8.5703125" style="72" customWidth="1"/>
    <col min="9983" max="9983" width="9.42578125" style="72" customWidth="1"/>
    <col min="9984" max="9984" width="10.140625" style="72" customWidth="1"/>
    <col min="9985" max="9986" width="8.5703125" style="72" customWidth="1"/>
    <col min="9987" max="9987" width="11.42578125" style="72" customWidth="1"/>
    <col min="9988" max="9988" width="8.5703125" style="72" customWidth="1"/>
    <col min="9989" max="9989" width="9.85546875" style="72" customWidth="1"/>
    <col min="9990" max="9990" width="9.42578125" style="72" customWidth="1"/>
    <col min="9991" max="9991" width="10.7109375" style="72" customWidth="1"/>
    <col min="9992" max="9992" width="8.5703125" style="72" customWidth="1"/>
    <col min="9993" max="9993" width="9.42578125" style="72" customWidth="1"/>
    <col min="9994" max="9994" width="8.5703125" style="72" customWidth="1"/>
    <col min="9995" max="9995" width="9.85546875" style="72" customWidth="1"/>
    <col min="9996" max="9996" width="9.42578125" style="72" customWidth="1"/>
    <col min="9997" max="9997" width="10.7109375" style="72" customWidth="1"/>
    <col min="9998" max="9998" width="12" style="72" customWidth="1"/>
    <col min="9999" max="9999" width="12.28515625" style="72" customWidth="1"/>
    <col min="10000" max="10202" width="9.140625" style="72" customWidth="1"/>
    <col min="10203" max="10203" width="5.7109375" style="72" customWidth="1"/>
    <col min="10204" max="10204" width="19.140625" style="72" customWidth="1"/>
    <col min="10205" max="10220" width="41.85546875" style="72"/>
    <col min="10221" max="10221" width="4.7109375" style="72" customWidth="1"/>
    <col min="10222" max="10222" width="14.42578125" style="72" customWidth="1"/>
    <col min="10223" max="10223" width="41.7109375" style="72" customWidth="1"/>
    <col min="10224" max="10224" width="6.5703125" style="72" customWidth="1"/>
    <col min="10225" max="10225" width="18.42578125" style="72" customWidth="1"/>
    <col min="10226" max="10226" width="17.42578125" style="72" customWidth="1"/>
    <col min="10227" max="10227" width="8" style="72" customWidth="1"/>
    <col min="10228" max="10228" width="6.28515625" style="72" customWidth="1"/>
    <col min="10229" max="10229" width="17.5703125" style="72" customWidth="1"/>
    <col min="10230" max="10230" width="17.28515625" style="72" customWidth="1"/>
    <col min="10231" max="10231" width="9.42578125" style="72" customWidth="1"/>
    <col min="10232" max="10232" width="6.5703125" style="72" customWidth="1"/>
    <col min="10233" max="10233" width="11.42578125" style="72" customWidth="1"/>
    <col min="10234" max="10234" width="12.140625" style="72" customWidth="1"/>
    <col min="10235" max="10235" width="27.42578125" style="72" customWidth="1"/>
    <col min="10236" max="10236" width="10.28515625" style="72" customWidth="1"/>
    <col min="10237" max="10238" width="8.5703125" style="72" customWidth="1"/>
    <col min="10239" max="10239" width="9.42578125" style="72" customWidth="1"/>
    <col min="10240" max="10240" width="10.140625" style="72" customWidth="1"/>
    <col min="10241" max="10242" width="8.5703125" style="72" customWidth="1"/>
    <col min="10243" max="10243" width="11.42578125" style="72" customWidth="1"/>
    <col min="10244" max="10244" width="8.5703125" style="72" customWidth="1"/>
    <col min="10245" max="10245" width="9.85546875" style="72" customWidth="1"/>
    <col min="10246" max="10246" width="9.42578125" style="72" customWidth="1"/>
    <col min="10247" max="10247" width="10.7109375" style="72" customWidth="1"/>
    <col min="10248" max="10248" width="8.5703125" style="72" customWidth="1"/>
    <col min="10249" max="10249" width="9.42578125" style="72" customWidth="1"/>
    <col min="10250" max="10250" width="8.5703125" style="72" customWidth="1"/>
    <col min="10251" max="10251" width="9.85546875" style="72" customWidth="1"/>
    <col min="10252" max="10252" width="9.42578125" style="72" customWidth="1"/>
    <col min="10253" max="10253" width="10.7109375" style="72" customWidth="1"/>
    <col min="10254" max="10254" width="12" style="72" customWidth="1"/>
    <col min="10255" max="10255" width="12.28515625" style="72" customWidth="1"/>
    <col min="10256" max="10458" width="9.140625" style="72" customWidth="1"/>
    <col min="10459" max="10459" width="5.7109375" style="72" customWidth="1"/>
    <col min="10460" max="10460" width="19.140625" style="72" customWidth="1"/>
    <col min="10461" max="10476" width="41.85546875" style="72"/>
    <col min="10477" max="10477" width="4.7109375" style="72" customWidth="1"/>
    <col min="10478" max="10478" width="14.42578125" style="72" customWidth="1"/>
    <col min="10479" max="10479" width="41.7109375" style="72" customWidth="1"/>
    <col min="10480" max="10480" width="6.5703125" style="72" customWidth="1"/>
    <col min="10481" max="10481" width="18.42578125" style="72" customWidth="1"/>
    <col min="10482" max="10482" width="17.42578125" style="72" customWidth="1"/>
    <col min="10483" max="10483" width="8" style="72" customWidth="1"/>
    <col min="10484" max="10484" width="6.28515625" style="72" customWidth="1"/>
    <col min="10485" max="10485" width="17.5703125" style="72" customWidth="1"/>
    <col min="10486" max="10486" width="17.28515625" style="72" customWidth="1"/>
    <col min="10487" max="10487" width="9.42578125" style="72" customWidth="1"/>
    <col min="10488" max="10488" width="6.5703125" style="72" customWidth="1"/>
    <col min="10489" max="10489" width="11.42578125" style="72" customWidth="1"/>
    <col min="10490" max="10490" width="12.140625" style="72" customWidth="1"/>
    <col min="10491" max="10491" width="27.42578125" style="72" customWidth="1"/>
    <col min="10492" max="10492" width="10.28515625" style="72" customWidth="1"/>
    <col min="10493" max="10494" width="8.5703125" style="72" customWidth="1"/>
    <col min="10495" max="10495" width="9.42578125" style="72" customWidth="1"/>
    <col min="10496" max="10496" width="10.140625" style="72" customWidth="1"/>
    <col min="10497" max="10498" width="8.5703125" style="72" customWidth="1"/>
    <col min="10499" max="10499" width="11.42578125" style="72" customWidth="1"/>
    <col min="10500" max="10500" width="8.5703125" style="72" customWidth="1"/>
    <col min="10501" max="10501" width="9.85546875" style="72" customWidth="1"/>
    <col min="10502" max="10502" width="9.42578125" style="72" customWidth="1"/>
    <col min="10503" max="10503" width="10.7109375" style="72" customWidth="1"/>
    <col min="10504" max="10504" width="8.5703125" style="72" customWidth="1"/>
    <col min="10505" max="10505" width="9.42578125" style="72" customWidth="1"/>
    <col min="10506" max="10506" width="8.5703125" style="72" customWidth="1"/>
    <col min="10507" max="10507" width="9.85546875" style="72" customWidth="1"/>
    <col min="10508" max="10508" width="9.42578125" style="72" customWidth="1"/>
    <col min="10509" max="10509" width="10.7109375" style="72" customWidth="1"/>
    <col min="10510" max="10510" width="12" style="72" customWidth="1"/>
    <col min="10511" max="10511" width="12.28515625" style="72" customWidth="1"/>
    <col min="10512" max="10714" width="9.140625" style="72" customWidth="1"/>
    <col min="10715" max="10715" width="5.7109375" style="72" customWidth="1"/>
    <col min="10716" max="10716" width="19.140625" style="72" customWidth="1"/>
    <col min="10717" max="10732" width="41.85546875" style="72"/>
    <col min="10733" max="10733" width="4.7109375" style="72" customWidth="1"/>
    <col min="10734" max="10734" width="14.42578125" style="72" customWidth="1"/>
    <col min="10735" max="10735" width="41.7109375" style="72" customWidth="1"/>
    <col min="10736" max="10736" width="6.5703125" style="72" customWidth="1"/>
    <col min="10737" max="10737" width="18.42578125" style="72" customWidth="1"/>
    <col min="10738" max="10738" width="17.42578125" style="72" customWidth="1"/>
    <col min="10739" max="10739" width="8" style="72" customWidth="1"/>
    <col min="10740" max="10740" width="6.28515625" style="72" customWidth="1"/>
    <col min="10741" max="10741" width="17.5703125" style="72" customWidth="1"/>
    <col min="10742" max="10742" width="17.28515625" style="72" customWidth="1"/>
    <col min="10743" max="10743" width="9.42578125" style="72" customWidth="1"/>
    <col min="10744" max="10744" width="6.5703125" style="72" customWidth="1"/>
    <col min="10745" max="10745" width="11.42578125" style="72" customWidth="1"/>
    <col min="10746" max="10746" width="12.140625" style="72" customWidth="1"/>
    <col min="10747" max="10747" width="27.42578125" style="72" customWidth="1"/>
    <col min="10748" max="10748" width="10.28515625" style="72" customWidth="1"/>
    <col min="10749" max="10750" width="8.5703125" style="72" customWidth="1"/>
    <col min="10751" max="10751" width="9.42578125" style="72" customWidth="1"/>
    <col min="10752" max="10752" width="10.140625" style="72" customWidth="1"/>
    <col min="10753" max="10754" width="8.5703125" style="72" customWidth="1"/>
    <col min="10755" max="10755" width="11.42578125" style="72" customWidth="1"/>
    <col min="10756" max="10756" width="8.5703125" style="72" customWidth="1"/>
    <col min="10757" max="10757" width="9.85546875" style="72" customWidth="1"/>
    <col min="10758" max="10758" width="9.42578125" style="72" customWidth="1"/>
    <col min="10759" max="10759" width="10.7109375" style="72" customWidth="1"/>
    <col min="10760" max="10760" width="8.5703125" style="72" customWidth="1"/>
    <col min="10761" max="10761" width="9.42578125" style="72" customWidth="1"/>
    <col min="10762" max="10762" width="8.5703125" style="72" customWidth="1"/>
    <col min="10763" max="10763" width="9.85546875" style="72" customWidth="1"/>
    <col min="10764" max="10764" width="9.42578125" style="72" customWidth="1"/>
    <col min="10765" max="10765" width="10.7109375" style="72" customWidth="1"/>
    <col min="10766" max="10766" width="12" style="72" customWidth="1"/>
    <col min="10767" max="10767" width="12.28515625" style="72" customWidth="1"/>
    <col min="10768" max="10970" width="9.140625" style="72" customWidth="1"/>
    <col min="10971" max="10971" width="5.7109375" style="72" customWidth="1"/>
    <col min="10972" max="10972" width="19.140625" style="72" customWidth="1"/>
    <col min="10973" max="10988" width="41.85546875" style="72"/>
    <col min="10989" max="10989" width="4.7109375" style="72" customWidth="1"/>
    <col min="10990" max="10990" width="14.42578125" style="72" customWidth="1"/>
    <col min="10991" max="10991" width="41.7109375" style="72" customWidth="1"/>
    <col min="10992" max="10992" width="6.5703125" style="72" customWidth="1"/>
    <col min="10993" max="10993" width="18.42578125" style="72" customWidth="1"/>
    <col min="10994" max="10994" width="17.42578125" style="72" customWidth="1"/>
    <col min="10995" max="10995" width="8" style="72" customWidth="1"/>
    <col min="10996" max="10996" width="6.28515625" style="72" customWidth="1"/>
    <col min="10997" max="10997" width="17.5703125" style="72" customWidth="1"/>
    <col min="10998" max="10998" width="17.28515625" style="72" customWidth="1"/>
    <col min="10999" max="10999" width="9.42578125" style="72" customWidth="1"/>
    <col min="11000" max="11000" width="6.5703125" style="72" customWidth="1"/>
    <col min="11001" max="11001" width="11.42578125" style="72" customWidth="1"/>
    <col min="11002" max="11002" width="12.140625" style="72" customWidth="1"/>
    <col min="11003" max="11003" width="27.42578125" style="72" customWidth="1"/>
    <col min="11004" max="11004" width="10.28515625" style="72" customWidth="1"/>
    <col min="11005" max="11006" width="8.5703125" style="72" customWidth="1"/>
    <col min="11007" max="11007" width="9.42578125" style="72" customWidth="1"/>
    <col min="11008" max="11008" width="10.140625" style="72" customWidth="1"/>
    <col min="11009" max="11010" width="8.5703125" style="72" customWidth="1"/>
    <col min="11011" max="11011" width="11.42578125" style="72" customWidth="1"/>
    <col min="11012" max="11012" width="8.5703125" style="72" customWidth="1"/>
    <col min="11013" max="11013" width="9.85546875" style="72" customWidth="1"/>
    <col min="11014" max="11014" width="9.42578125" style="72" customWidth="1"/>
    <col min="11015" max="11015" width="10.7109375" style="72" customWidth="1"/>
    <col min="11016" max="11016" width="8.5703125" style="72" customWidth="1"/>
    <col min="11017" max="11017" width="9.42578125" style="72" customWidth="1"/>
    <col min="11018" max="11018" width="8.5703125" style="72" customWidth="1"/>
    <col min="11019" max="11019" width="9.85546875" style="72" customWidth="1"/>
    <col min="11020" max="11020" width="9.42578125" style="72" customWidth="1"/>
    <col min="11021" max="11021" width="10.7109375" style="72" customWidth="1"/>
    <col min="11022" max="11022" width="12" style="72" customWidth="1"/>
    <col min="11023" max="11023" width="12.28515625" style="72" customWidth="1"/>
    <col min="11024" max="11226" width="9.140625" style="72" customWidth="1"/>
    <col min="11227" max="11227" width="5.7109375" style="72" customWidth="1"/>
    <col min="11228" max="11228" width="19.140625" style="72" customWidth="1"/>
    <col min="11229" max="11244" width="41.85546875" style="72"/>
    <col min="11245" max="11245" width="4.7109375" style="72" customWidth="1"/>
    <col min="11246" max="11246" width="14.42578125" style="72" customWidth="1"/>
    <col min="11247" max="11247" width="41.7109375" style="72" customWidth="1"/>
    <col min="11248" max="11248" width="6.5703125" style="72" customWidth="1"/>
    <col min="11249" max="11249" width="18.42578125" style="72" customWidth="1"/>
    <col min="11250" max="11250" width="17.42578125" style="72" customWidth="1"/>
    <col min="11251" max="11251" width="8" style="72" customWidth="1"/>
    <col min="11252" max="11252" width="6.28515625" style="72" customWidth="1"/>
    <col min="11253" max="11253" width="17.5703125" style="72" customWidth="1"/>
    <col min="11254" max="11254" width="17.28515625" style="72" customWidth="1"/>
    <col min="11255" max="11255" width="9.42578125" style="72" customWidth="1"/>
    <col min="11256" max="11256" width="6.5703125" style="72" customWidth="1"/>
    <col min="11257" max="11257" width="11.42578125" style="72" customWidth="1"/>
    <col min="11258" max="11258" width="12.140625" style="72" customWidth="1"/>
    <col min="11259" max="11259" width="27.42578125" style="72" customWidth="1"/>
    <col min="11260" max="11260" width="10.28515625" style="72" customWidth="1"/>
    <col min="11261" max="11262" width="8.5703125" style="72" customWidth="1"/>
    <col min="11263" max="11263" width="9.42578125" style="72" customWidth="1"/>
    <col min="11264" max="11264" width="10.140625" style="72" customWidth="1"/>
    <col min="11265" max="11266" width="8.5703125" style="72" customWidth="1"/>
    <col min="11267" max="11267" width="11.42578125" style="72" customWidth="1"/>
    <col min="11268" max="11268" width="8.5703125" style="72" customWidth="1"/>
    <col min="11269" max="11269" width="9.85546875" style="72" customWidth="1"/>
    <col min="11270" max="11270" width="9.42578125" style="72" customWidth="1"/>
    <col min="11271" max="11271" width="10.7109375" style="72" customWidth="1"/>
    <col min="11272" max="11272" width="8.5703125" style="72" customWidth="1"/>
    <col min="11273" max="11273" width="9.42578125" style="72" customWidth="1"/>
    <col min="11274" max="11274" width="8.5703125" style="72" customWidth="1"/>
    <col min="11275" max="11275" width="9.85546875" style="72" customWidth="1"/>
    <col min="11276" max="11276" width="9.42578125" style="72" customWidth="1"/>
    <col min="11277" max="11277" width="10.7109375" style="72" customWidth="1"/>
    <col min="11278" max="11278" width="12" style="72" customWidth="1"/>
    <col min="11279" max="11279" width="12.28515625" style="72" customWidth="1"/>
    <col min="11280" max="11482" width="9.140625" style="72" customWidth="1"/>
    <col min="11483" max="11483" width="5.7109375" style="72" customWidth="1"/>
    <col min="11484" max="11484" width="19.140625" style="72" customWidth="1"/>
    <col min="11485" max="11500" width="41.85546875" style="72"/>
    <col min="11501" max="11501" width="4.7109375" style="72" customWidth="1"/>
    <col min="11502" max="11502" width="14.42578125" style="72" customWidth="1"/>
    <col min="11503" max="11503" width="41.7109375" style="72" customWidth="1"/>
    <col min="11504" max="11504" width="6.5703125" style="72" customWidth="1"/>
    <col min="11505" max="11505" width="18.42578125" style="72" customWidth="1"/>
    <col min="11506" max="11506" width="17.42578125" style="72" customWidth="1"/>
    <col min="11507" max="11507" width="8" style="72" customWidth="1"/>
    <col min="11508" max="11508" width="6.28515625" style="72" customWidth="1"/>
    <col min="11509" max="11509" width="17.5703125" style="72" customWidth="1"/>
    <col min="11510" max="11510" width="17.28515625" style="72" customWidth="1"/>
    <col min="11511" max="11511" width="9.42578125" style="72" customWidth="1"/>
    <col min="11512" max="11512" width="6.5703125" style="72" customWidth="1"/>
    <col min="11513" max="11513" width="11.42578125" style="72" customWidth="1"/>
    <col min="11514" max="11514" width="12.140625" style="72" customWidth="1"/>
    <col min="11515" max="11515" width="27.42578125" style="72" customWidth="1"/>
    <col min="11516" max="11516" width="10.28515625" style="72" customWidth="1"/>
    <col min="11517" max="11518" width="8.5703125" style="72" customWidth="1"/>
    <col min="11519" max="11519" width="9.42578125" style="72" customWidth="1"/>
    <col min="11520" max="11520" width="10.140625" style="72" customWidth="1"/>
    <col min="11521" max="11522" width="8.5703125" style="72" customWidth="1"/>
    <col min="11523" max="11523" width="11.42578125" style="72" customWidth="1"/>
    <col min="11524" max="11524" width="8.5703125" style="72" customWidth="1"/>
    <col min="11525" max="11525" width="9.85546875" style="72" customWidth="1"/>
    <col min="11526" max="11526" width="9.42578125" style="72" customWidth="1"/>
    <col min="11527" max="11527" width="10.7109375" style="72" customWidth="1"/>
    <col min="11528" max="11528" width="8.5703125" style="72" customWidth="1"/>
    <col min="11529" max="11529" width="9.42578125" style="72" customWidth="1"/>
    <col min="11530" max="11530" width="8.5703125" style="72" customWidth="1"/>
    <col min="11531" max="11531" width="9.85546875" style="72" customWidth="1"/>
    <col min="11532" max="11532" width="9.42578125" style="72" customWidth="1"/>
    <col min="11533" max="11533" width="10.7109375" style="72" customWidth="1"/>
    <col min="11534" max="11534" width="12" style="72" customWidth="1"/>
    <col min="11535" max="11535" width="12.28515625" style="72" customWidth="1"/>
    <col min="11536" max="11738" width="9.140625" style="72" customWidth="1"/>
    <col min="11739" max="11739" width="5.7109375" style="72" customWidth="1"/>
    <col min="11740" max="11740" width="19.140625" style="72" customWidth="1"/>
    <col min="11741" max="11756" width="41.85546875" style="72"/>
    <col min="11757" max="11757" width="4.7109375" style="72" customWidth="1"/>
    <col min="11758" max="11758" width="14.42578125" style="72" customWidth="1"/>
    <col min="11759" max="11759" width="41.7109375" style="72" customWidth="1"/>
    <col min="11760" max="11760" width="6.5703125" style="72" customWidth="1"/>
    <col min="11761" max="11761" width="18.42578125" style="72" customWidth="1"/>
    <col min="11762" max="11762" width="17.42578125" style="72" customWidth="1"/>
    <col min="11763" max="11763" width="8" style="72" customWidth="1"/>
    <col min="11764" max="11764" width="6.28515625" style="72" customWidth="1"/>
    <col min="11765" max="11765" width="17.5703125" style="72" customWidth="1"/>
    <col min="11766" max="11766" width="17.28515625" style="72" customWidth="1"/>
    <col min="11767" max="11767" width="9.42578125" style="72" customWidth="1"/>
    <col min="11768" max="11768" width="6.5703125" style="72" customWidth="1"/>
    <col min="11769" max="11769" width="11.42578125" style="72" customWidth="1"/>
    <col min="11770" max="11770" width="12.140625" style="72" customWidth="1"/>
    <col min="11771" max="11771" width="27.42578125" style="72" customWidth="1"/>
    <col min="11772" max="11772" width="10.28515625" style="72" customWidth="1"/>
    <col min="11773" max="11774" width="8.5703125" style="72" customWidth="1"/>
    <col min="11775" max="11775" width="9.42578125" style="72" customWidth="1"/>
    <col min="11776" max="11776" width="10.140625" style="72" customWidth="1"/>
    <col min="11777" max="11778" width="8.5703125" style="72" customWidth="1"/>
    <col min="11779" max="11779" width="11.42578125" style="72" customWidth="1"/>
    <col min="11780" max="11780" width="8.5703125" style="72" customWidth="1"/>
    <col min="11781" max="11781" width="9.85546875" style="72" customWidth="1"/>
    <col min="11782" max="11782" width="9.42578125" style="72" customWidth="1"/>
    <col min="11783" max="11783" width="10.7109375" style="72" customWidth="1"/>
    <col min="11784" max="11784" width="8.5703125" style="72" customWidth="1"/>
    <col min="11785" max="11785" width="9.42578125" style="72" customWidth="1"/>
    <col min="11786" max="11786" width="8.5703125" style="72" customWidth="1"/>
    <col min="11787" max="11787" width="9.85546875" style="72" customWidth="1"/>
    <col min="11788" max="11788" width="9.42578125" style="72" customWidth="1"/>
    <col min="11789" max="11789" width="10.7109375" style="72" customWidth="1"/>
    <col min="11790" max="11790" width="12" style="72" customWidth="1"/>
    <col min="11791" max="11791" width="12.28515625" style="72" customWidth="1"/>
    <col min="11792" max="11994" width="9.140625" style="72" customWidth="1"/>
    <col min="11995" max="11995" width="5.7109375" style="72" customWidth="1"/>
    <col min="11996" max="11996" width="19.140625" style="72" customWidth="1"/>
    <col min="11997" max="12012" width="41.85546875" style="72"/>
    <col min="12013" max="12013" width="4.7109375" style="72" customWidth="1"/>
    <col min="12014" max="12014" width="14.42578125" style="72" customWidth="1"/>
    <col min="12015" max="12015" width="41.7109375" style="72" customWidth="1"/>
    <col min="12016" max="12016" width="6.5703125" style="72" customWidth="1"/>
    <col min="12017" max="12017" width="18.42578125" style="72" customWidth="1"/>
    <col min="12018" max="12018" width="17.42578125" style="72" customWidth="1"/>
    <col min="12019" max="12019" width="8" style="72" customWidth="1"/>
    <col min="12020" max="12020" width="6.28515625" style="72" customWidth="1"/>
    <col min="12021" max="12021" width="17.5703125" style="72" customWidth="1"/>
    <col min="12022" max="12022" width="17.28515625" style="72" customWidth="1"/>
    <col min="12023" max="12023" width="9.42578125" style="72" customWidth="1"/>
    <col min="12024" max="12024" width="6.5703125" style="72" customWidth="1"/>
    <col min="12025" max="12025" width="11.42578125" style="72" customWidth="1"/>
    <col min="12026" max="12026" width="12.140625" style="72" customWidth="1"/>
    <col min="12027" max="12027" width="27.42578125" style="72" customWidth="1"/>
    <col min="12028" max="12028" width="10.28515625" style="72" customWidth="1"/>
    <col min="12029" max="12030" width="8.5703125" style="72" customWidth="1"/>
    <col min="12031" max="12031" width="9.42578125" style="72" customWidth="1"/>
    <col min="12032" max="12032" width="10.140625" style="72" customWidth="1"/>
    <col min="12033" max="12034" width="8.5703125" style="72" customWidth="1"/>
    <col min="12035" max="12035" width="11.42578125" style="72" customWidth="1"/>
    <col min="12036" max="12036" width="8.5703125" style="72" customWidth="1"/>
    <col min="12037" max="12037" width="9.85546875" style="72" customWidth="1"/>
    <col min="12038" max="12038" width="9.42578125" style="72" customWidth="1"/>
    <col min="12039" max="12039" width="10.7109375" style="72" customWidth="1"/>
    <col min="12040" max="12040" width="8.5703125" style="72" customWidth="1"/>
    <col min="12041" max="12041" width="9.42578125" style="72" customWidth="1"/>
    <col min="12042" max="12042" width="8.5703125" style="72" customWidth="1"/>
    <col min="12043" max="12043" width="9.85546875" style="72" customWidth="1"/>
    <col min="12044" max="12044" width="9.42578125" style="72" customWidth="1"/>
    <col min="12045" max="12045" width="10.7109375" style="72" customWidth="1"/>
    <col min="12046" max="12046" width="12" style="72" customWidth="1"/>
    <col min="12047" max="12047" width="12.28515625" style="72" customWidth="1"/>
    <col min="12048" max="12250" width="9.140625" style="72" customWidth="1"/>
    <col min="12251" max="12251" width="5.7109375" style="72" customWidth="1"/>
    <col min="12252" max="12252" width="19.140625" style="72" customWidth="1"/>
    <col min="12253" max="12268" width="41.85546875" style="72"/>
    <col min="12269" max="12269" width="4.7109375" style="72" customWidth="1"/>
    <col min="12270" max="12270" width="14.42578125" style="72" customWidth="1"/>
    <col min="12271" max="12271" width="41.7109375" style="72" customWidth="1"/>
    <col min="12272" max="12272" width="6.5703125" style="72" customWidth="1"/>
    <col min="12273" max="12273" width="18.42578125" style="72" customWidth="1"/>
    <col min="12274" max="12274" width="17.42578125" style="72" customWidth="1"/>
    <col min="12275" max="12275" width="8" style="72" customWidth="1"/>
    <col min="12276" max="12276" width="6.28515625" style="72" customWidth="1"/>
    <col min="12277" max="12277" width="17.5703125" style="72" customWidth="1"/>
    <col min="12278" max="12278" width="17.28515625" style="72" customWidth="1"/>
    <col min="12279" max="12279" width="9.42578125" style="72" customWidth="1"/>
    <col min="12280" max="12280" width="6.5703125" style="72" customWidth="1"/>
    <col min="12281" max="12281" width="11.42578125" style="72" customWidth="1"/>
    <col min="12282" max="12282" width="12.140625" style="72" customWidth="1"/>
    <col min="12283" max="12283" width="27.42578125" style="72" customWidth="1"/>
    <col min="12284" max="12284" width="10.28515625" style="72" customWidth="1"/>
    <col min="12285" max="12286" width="8.5703125" style="72" customWidth="1"/>
    <col min="12287" max="12287" width="9.42578125" style="72" customWidth="1"/>
    <col min="12288" max="12288" width="10.140625" style="72" customWidth="1"/>
    <col min="12289" max="12290" width="8.5703125" style="72" customWidth="1"/>
    <col min="12291" max="12291" width="11.42578125" style="72" customWidth="1"/>
    <col min="12292" max="12292" width="8.5703125" style="72" customWidth="1"/>
    <col min="12293" max="12293" width="9.85546875" style="72" customWidth="1"/>
    <col min="12294" max="12294" width="9.42578125" style="72" customWidth="1"/>
    <col min="12295" max="12295" width="10.7109375" style="72" customWidth="1"/>
    <col min="12296" max="12296" width="8.5703125" style="72" customWidth="1"/>
    <col min="12297" max="12297" width="9.42578125" style="72" customWidth="1"/>
    <col min="12298" max="12298" width="8.5703125" style="72" customWidth="1"/>
    <col min="12299" max="12299" width="9.85546875" style="72" customWidth="1"/>
    <col min="12300" max="12300" width="9.42578125" style="72" customWidth="1"/>
    <col min="12301" max="12301" width="10.7109375" style="72" customWidth="1"/>
    <col min="12302" max="12302" width="12" style="72" customWidth="1"/>
    <col min="12303" max="12303" width="12.28515625" style="72" customWidth="1"/>
    <col min="12304" max="12506" width="9.140625" style="72" customWidth="1"/>
    <col min="12507" max="12507" width="5.7109375" style="72" customWidth="1"/>
    <col min="12508" max="12508" width="19.140625" style="72" customWidth="1"/>
    <col min="12509" max="12524" width="41.85546875" style="72"/>
    <col min="12525" max="12525" width="4.7109375" style="72" customWidth="1"/>
    <col min="12526" max="12526" width="14.42578125" style="72" customWidth="1"/>
    <col min="12527" max="12527" width="41.7109375" style="72" customWidth="1"/>
    <col min="12528" max="12528" width="6.5703125" style="72" customWidth="1"/>
    <col min="12529" max="12529" width="18.42578125" style="72" customWidth="1"/>
    <col min="12530" max="12530" width="17.42578125" style="72" customWidth="1"/>
    <col min="12531" max="12531" width="8" style="72" customWidth="1"/>
    <col min="12532" max="12532" width="6.28515625" style="72" customWidth="1"/>
    <col min="12533" max="12533" width="17.5703125" style="72" customWidth="1"/>
    <col min="12534" max="12534" width="17.28515625" style="72" customWidth="1"/>
    <col min="12535" max="12535" width="9.42578125" style="72" customWidth="1"/>
    <col min="12536" max="12536" width="6.5703125" style="72" customWidth="1"/>
    <col min="12537" max="12537" width="11.42578125" style="72" customWidth="1"/>
    <col min="12538" max="12538" width="12.140625" style="72" customWidth="1"/>
    <col min="12539" max="12539" width="27.42578125" style="72" customWidth="1"/>
    <col min="12540" max="12540" width="10.28515625" style="72" customWidth="1"/>
    <col min="12541" max="12542" width="8.5703125" style="72" customWidth="1"/>
    <col min="12543" max="12543" width="9.42578125" style="72" customWidth="1"/>
    <col min="12544" max="12544" width="10.140625" style="72" customWidth="1"/>
    <col min="12545" max="12546" width="8.5703125" style="72" customWidth="1"/>
    <col min="12547" max="12547" width="11.42578125" style="72" customWidth="1"/>
    <col min="12548" max="12548" width="8.5703125" style="72" customWidth="1"/>
    <col min="12549" max="12549" width="9.85546875" style="72" customWidth="1"/>
    <col min="12550" max="12550" width="9.42578125" style="72" customWidth="1"/>
    <col min="12551" max="12551" width="10.7109375" style="72" customWidth="1"/>
    <col min="12552" max="12552" width="8.5703125" style="72" customWidth="1"/>
    <col min="12553" max="12553" width="9.42578125" style="72" customWidth="1"/>
    <col min="12554" max="12554" width="8.5703125" style="72" customWidth="1"/>
    <col min="12555" max="12555" width="9.85546875" style="72" customWidth="1"/>
    <col min="12556" max="12556" width="9.42578125" style="72" customWidth="1"/>
    <col min="12557" max="12557" width="10.7109375" style="72" customWidth="1"/>
    <col min="12558" max="12558" width="12" style="72" customWidth="1"/>
    <col min="12559" max="12559" width="12.28515625" style="72" customWidth="1"/>
    <col min="12560" max="12762" width="9.140625" style="72" customWidth="1"/>
    <col min="12763" max="12763" width="5.7109375" style="72" customWidth="1"/>
    <col min="12764" max="12764" width="19.140625" style="72" customWidth="1"/>
    <col min="12765" max="12780" width="41.85546875" style="72"/>
    <col min="12781" max="12781" width="4.7109375" style="72" customWidth="1"/>
    <col min="12782" max="12782" width="14.42578125" style="72" customWidth="1"/>
    <col min="12783" max="12783" width="41.7109375" style="72" customWidth="1"/>
    <col min="12784" max="12784" width="6.5703125" style="72" customWidth="1"/>
    <col min="12785" max="12785" width="18.42578125" style="72" customWidth="1"/>
    <col min="12786" max="12786" width="17.42578125" style="72" customWidth="1"/>
    <col min="12787" max="12787" width="8" style="72" customWidth="1"/>
    <col min="12788" max="12788" width="6.28515625" style="72" customWidth="1"/>
    <col min="12789" max="12789" width="17.5703125" style="72" customWidth="1"/>
    <col min="12790" max="12790" width="17.28515625" style="72" customWidth="1"/>
    <col min="12791" max="12791" width="9.42578125" style="72" customWidth="1"/>
    <col min="12792" max="12792" width="6.5703125" style="72" customWidth="1"/>
    <col min="12793" max="12793" width="11.42578125" style="72" customWidth="1"/>
    <col min="12794" max="12794" width="12.140625" style="72" customWidth="1"/>
    <col min="12795" max="12795" width="27.42578125" style="72" customWidth="1"/>
    <col min="12796" max="12796" width="10.28515625" style="72" customWidth="1"/>
    <col min="12797" max="12798" width="8.5703125" style="72" customWidth="1"/>
    <col min="12799" max="12799" width="9.42578125" style="72" customWidth="1"/>
    <col min="12800" max="12800" width="10.140625" style="72" customWidth="1"/>
    <col min="12801" max="12802" width="8.5703125" style="72" customWidth="1"/>
    <col min="12803" max="12803" width="11.42578125" style="72" customWidth="1"/>
    <col min="12804" max="12804" width="8.5703125" style="72" customWidth="1"/>
    <col min="12805" max="12805" width="9.85546875" style="72" customWidth="1"/>
    <col min="12806" max="12806" width="9.42578125" style="72" customWidth="1"/>
    <col min="12807" max="12807" width="10.7109375" style="72" customWidth="1"/>
    <col min="12808" max="12808" width="8.5703125" style="72" customWidth="1"/>
    <col min="12809" max="12809" width="9.42578125" style="72" customWidth="1"/>
    <col min="12810" max="12810" width="8.5703125" style="72" customWidth="1"/>
    <col min="12811" max="12811" width="9.85546875" style="72" customWidth="1"/>
    <col min="12812" max="12812" width="9.42578125" style="72" customWidth="1"/>
    <col min="12813" max="12813" width="10.7109375" style="72" customWidth="1"/>
    <col min="12814" max="12814" width="12" style="72" customWidth="1"/>
    <col min="12815" max="12815" width="12.28515625" style="72" customWidth="1"/>
    <col min="12816" max="13018" width="9.140625" style="72" customWidth="1"/>
    <col min="13019" max="13019" width="5.7109375" style="72" customWidth="1"/>
    <col min="13020" max="13020" width="19.140625" style="72" customWidth="1"/>
    <col min="13021" max="13036" width="41.85546875" style="72"/>
    <col min="13037" max="13037" width="4.7109375" style="72" customWidth="1"/>
    <col min="13038" max="13038" width="14.42578125" style="72" customWidth="1"/>
    <col min="13039" max="13039" width="41.7109375" style="72" customWidth="1"/>
    <col min="13040" max="13040" width="6.5703125" style="72" customWidth="1"/>
    <col min="13041" max="13041" width="18.42578125" style="72" customWidth="1"/>
    <col min="13042" max="13042" width="17.42578125" style="72" customWidth="1"/>
    <col min="13043" max="13043" width="8" style="72" customWidth="1"/>
    <col min="13044" max="13044" width="6.28515625" style="72" customWidth="1"/>
    <col min="13045" max="13045" width="17.5703125" style="72" customWidth="1"/>
    <col min="13046" max="13046" width="17.28515625" style="72" customWidth="1"/>
    <col min="13047" max="13047" width="9.42578125" style="72" customWidth="1"/>
    <col min="13048" max="13048" width="6.5703125" style="72" customWidth="1"/>
    <col min="13049" max="13049" width="11.42578125" style="72" customWidth="1"/>
    <col min="13050" max="13050" width="12.140625" style="72" customWidth="1"/>
    <col min="13051" max="13051" width="27.42578125" style="72" customWidth="1"/>
    <col min="13052" max="13052" width="10.28515625" style="72" customWidth="1"/>
    <col min="13053" max="13054" width="8.5703125" style="72" customWidth="1"/>
    <col min="13055" max="13055" width="9.42578125" style="72" customWidth="1"/>
    <col min="13056" max="13056" width="10.140625" style="72" customWidth="1"/>
    <col min="13057" max="13058" width="8.5703125" style="72" customWidth="1"/>
    <col min="13059" max="13059" width="11.42578125" style="72" customWidth="1"/>
    <col min="13060" max="13060" width="8.5703125" style="72" customWidth="1"/>
    <col min="13061" max="13061" width="9.85546875" style="72" customWidth="1"/>
    <col min="13062" max="13062" width="9.42578125" style="72" customWidth="1"/>
    <col min="13063" max="13063" width="10.7109375" style="72" customWidth="1"/>
    <col min="13064" max="13064" width="8.5703125" style="72" customWidth="1"/>
    <col min="13065" max="13065" width="9.42578125" style="72" customWidth="1"/>
    <col min="13066" max="13066" width="8.5703125" style="72" customWidth="1"/>
    <col min="13067" max="13067" width="9.85546875" style="72" customWidth="1"/>
    <col min="13068" max="13068" width="9.42578125" style="72" customWidth="1"/>
    <col min="13069" max="13069" width="10.7109375" style="72" customWidth="1"/>
    <col min="13070" max="13070" width="12" style="72" customWidth="1"/>
    <col min="13071" max="13071" width="12.28515625" style="72" customWidth="1"/>
    <col min="13072" max="13274" width="9.140625" style="72" customWidth="1"/>
    <col min="13275" max="13275" width="5.7109375" style="72" customWidth="1"/>
    <col min="13276" max="13276" width="19.140625" style="72" customWidth="1"/>
    <col min="13277" max="13292" width="41.85546875" style="72"/>
    <col min="13293" max="13293" width="4.7109375" style="72" customWidth="1"/>
    <col min="13294" max="13294" width="14.42578125" style="72" customWidth="1"/>
    <col min="13295" max="13295" width="41.7109375" style="72" customWidth="1"/>
    <col min="13296" max="13296" width="6.5703125" style="72" customWidth="1"/>
    <col min="13297" max="13297" width="18.42578125" style="72" customWidth="1"/>
    <col min="13298" max="13298" width="17.42578125" style="72" customWidth="1"/>
    <col min="13299" max="13299" width="8" style="72" customWidth="1"/>
    <col min="13300" max="13300" width="6.28515625" style="72" customWidth="1"/>
    <col min="13301" max="13301" width="17.5703125" style="72" customWidth="1"/>
    <col min="13302" max="13302" width="17.28515625" style="72" customWidth="1"/>
    <col min="13303" max="13303" width="9.42578125" style="72" customWidth="1"/>
    <col min="13304" max="13304" width="6.5703125" style="72" customWidth="1"/>
    <col min="13305" max="13305" width="11.42578125" style="72" customWidth="1"/>
    <col min="13306" max="13306" width="12.140625" style="72" customWidth="1"/>
    <col min="13307" max="13307" width="27.42578125" style="72" customWidth="1"/>
    <col min="13308" max="13308" width="10.28515625" style="72" customWidth="1"/>
    <col min="13309" max="13310" width="8.5703125" style="72" customWidth="1"/>
    <col min="13311" max="13311" width="9.42578125" style="72" customWidth="1"/>
    <col min="13312" max="13312" width="10.140625" style="72" customWidth="1"/>
    <col min="13313" max="13314" width="8.5703125" style="72" customWidth="1"/>
    <col min="13315" max="13315" width="11.42578125" style="72" customWidth="1"/>
    <col min="13316" max="13316" width="8.5703125" style="72" customWidth="1"/>
    <col min="13317" max="13317" width="9.85546875" style="72" customWidth="1"/>
    <col min="13318" max="13318" width="9.42578125" style="72" customWidth="1"/>
    <col min="13319" max="13319" width="10.7109375" style="72" customWidth="1"/>
    <col min="13320" max="13320" width="8.5703125" style="72" customWidth="1"/>
    <col min="13321" max="13321" width="9.42578125" style="72" customWidth="1"/>
    <col min="13322" max="13322" width="8.5703125" style="72" customWidth="1"/>
    <col min="13323" max="13323" width="9.85546875" style="72" customWidth="1"/>
    <col min="13324" max="13324" width="9.42578125" style="72" customWidth="1"/>
    <col min="13325" max="13325" width="10.7109375" style="72" customWidth="1"/>
    <col min="13326" max="13326" width="12" style="72" customWidth="1"/>
    <col min="13327" max="13327" width="12.28515625" style="72" customWidth="1"/>
    <col min="13328" max="13530" width="9.140625" style="72" customWidth="1"/>
    <col min="13531" max="13531" width="5.7109375" style="72" customWidth="1"/>
    <col min="13532" max="13532" width="19.140625" style="72" customWidth="1"/>
    <col min="13533" max="13548" width="41.85546875" style="72"/>
    <col min="13549" max="13549" width="4.7109375" style="72" customWidth="1"/>
    <col min="13550" max="13550" width="14.42578125" style="72" customWidth="1"/>
    <col min="13551" max="13551" width="41.7109375" style="72" customWidth="1"/>
    <col min="13552" max="13552" width="6.5703125" style="72" customWidth="1"/>
    <col min="13553" max="13553" width="18.42578125" style="72" customWidth="1"/>
    <col min="13554" max="13554" width="17.42578125" style="72" customWidth="1"/>
    <col min="13555" max="13555" width="8" style="72" customWidth="1"/>
    <col min="13556" max="13556" width="6.28515625" style="72" customWidth="1"/>
    <col min="13557" max="13557" width="17.5703125" style="72" customWidth="1"/>
    <col min="13558" max="13558" width="17.28515625" style="72" customWidth="1"/>
    <col min="13559" max="13559" width="9.42578125" style="72" customWidth="1"/>
    <col min="13560" max="13560" width="6.5703125" style="72" customWidth="1"/>
    <col min="13561" max="13561" width="11.42578125" style="72" customWidth="1"/>
    <col min="13562" max="13562" width="12.140625" style="72" customWidth="1"/>
    <col min="13563" max="13563" width="27.42578125" style="72" customWidth="1"/>
    <col min="13564" max="13564" width="10.28515625" style="72" customWidth="1"/>
    <col min="13565" max="13566" width="8.5703125" style="72" customWidth="1"/>
    <col min="13567" max="13567" width="9.42578125" style="72" customWidth="1"/>
    <col min="13568" max="13568" width="10.140625" style="72" customWidth="1"/>
    <col min="13569" max="13570" width="8.5703125" style="72" customWidth="1"/>
    <col min="13571" max="13571" width="11.42578125" style="72" customWidth="1"/>
    <col min="13572" max="13572" width="8.5703125" style="72" customWidth="1"/>
    <col min="13573" max="13573" width="9.85546875" style="72" customWidth="1"/>
    <col min="13574" max="13574" width="9.42578125" style="72" customWidth="1"/>
    <col min="13575" max="13575" width="10.7109375" style="72" customWidth="1"/>
    <col min="13576" max="13576" width="8.5703125" style="72" customWidth="1"/>
    <col min="13577" max="13577" width="9.42578125" style="72" customWidth="1"/>
    <col min="13578" max="13578" width="8.5703125" style="72" customWidth="1"/>
    <col min="13579" max="13579" width="9.85546875" style="72" customWidth="1"/>
    <col min="13580" max="13580" width="9.42578125" style="72" customWidth="1"/>
    <col min="13581" max="13581" width="10.7109375" style="72" customWidth="1"/>
    <col min="13582" max="13582" width="12" style="72" customWidth="1"/>
    <col min="13583" max="13583" width="12.28515625" style="72" customWidth="1"/>
    <col min="13584" max="13786" width="9.140625" style="72" customWidth="1"/>
    <col min="13787" max="13787" width="5.7109375" style="72" customWidth="1"/>
    <col min="13788" max="13788" width="19.140625" style="72" customWidth="1"/>
    <col min="13789" max="13804" width="41.85546875" style="72"/>
    <col min="13805" max="13805" width="4.7109375" style="72" customWidth="1"/>
    <col min="13806" max="13806" width="14.42578125" style="72" customWidth="1"/>
    <col min="13807" max="13807" width="41.7109375" style="72" customWidth="1"/>
    <col min="13808" max="13808" width="6.5703125" style="72" customWidth="1"/>
    <col min="13809" max="13809" width="18.42578125" style="72" customWidth="1"/>
    <col min="13810" max="13810" width="17.42578125" style="72" customWidth="1"/>
    <col min="13811" max="13811" width="8" style="72" customWidth="1"/>
    <col min="13812" max="13812" width="6.28515625" style="72" customWidth="1"/>
    <col min="13813" max="13813" width="17.5703125" style="72" customWidth="1"/>
    <col min="13814" max="13814" width="17.28515625" style="72" customWidth="1"/>
    <col min="13815" max="13815" width="9.42578125" style="72" customWidth="1"/>
    <col min="13816" max="13816" width="6.5703125" style="72" customWidth="1"/>
    <col min="13817" max="13817" width="11.42578125" style="72" customWidth="1"/>
    <col min="13818" max="13818" width="12.140625" style="72" customWidth="1"/>
    <col min="13819" max="13819" width="27.42578125" style="72" customWidth="1"/>
    <col min="13820" max="13820" width="10.28515625" style="72" customWidth="1"/>
    <col min="13821" max="13822" width="8.5703125" style="72" customWidth="1"/>
    <col min="13823" max="13823" width="9.42578125" style="72" customWidth="1"/>
    <col min="13824" max="13824" width="10.140625" style="72" customWidth="1"/>
    <col min="13825" max="13826" width="8.5703125" style="72" customWidth="1"/>
    <col min="13827" max="13827" width="11.42578125" style="72" customWidth="1"/>
    <col min="13828" max="13828" width="8.5703125" style="72" customWidth="1"/>
    <col min="13829" max="13829" width="9.85546875" style="72" customWidth="1"/>
    <col min="13830" max="13830" width="9.42578125" style="72" customWidth="1"/>
    <col min="13831" max="13831" width="10.7109375" style="72" customWidth="1"/>
    <col min="13832" max="13832" width="8.5703125" style="72" customWidth="1"/>
    <col min="13833" max="13833" width="9.42578125" style="72" customWidth="1"/>
    <col min="13834" max="13834" width="8.5703125" style="72" customWidth="1"/>
    <col min="13835" max="13835" width="9.85546875" style="72" customWidth="1"/>
    <col min="13836" max="13836" width="9.42578125" style="72" customWidth="1"/>
    <col min="13837" max="13837" width="10.7109375" style="72" customWidth="1"/>
    <col min="13838" max="13838" width="12" style="72" customWidth="1"/>
    <col min="13839" max="13839" width="12.28515625" style="72" customWidth="1"/>
    <col min="13840" max="14042" width="9.140625" style="72" customWidth="1"/>
    <col min="14043" max="14043" width="5.7109375" style="72" customWidth="1"/>
    <col min="14044" max="14044" width="19.140625" style="72" customWidth="1"/>
    <col min="14045" max="14060" width="41.85546875" style="72"/>
    <col min="14061" max="14061" width="4.7109375" style="72" customWidth="1"/>
    <col min="14062" max="14062" width="14.42578125" style="72" customWidth="1"/>
    <col min="14063" max="14063" width="41.7109375" style="72" customWidth="1"/>
    <col min="14064" max="14064" width="6.5703125" style="72" customWidth="1"/>
    <col min="14065" max="14065" width="18.42578125" style="72" customWidth="1"/>
    <col min="14066" max="14066" width="17.42578125" style="72" customWidth="1"/>
    <col min="14067" max="14067" width="8" style="72" customWidth="1"/>
    <col min="14068" max="14068" width="6.28515625" style="72" customWidth="1"/>
    <col min="14069" max="14069" width="17.5703125" style="72" customWidth="1"/>
    <col min="14070" max="14070" width="17.28515625" style="72" customWidth="1"/>
    <col min="14071" max="14071" width="9.42578125" style="72" customWidth="1"/>
    <col min="14072" max="14072" width="6.5703125" style="72" customWidth="1"/>
    <col min="14073" max="14073" width="11.42578125" style="72" customWidth="1"/>
    <col min="14074" max="14074" width="12.140625" style="72" customWidth="1"/>
    <col min="14075" max="14075" width="27.42578125" style="72" customWidth="1"/>
    <col min="14076" max="14076" width="10.28515625" style="72" customWidth="1"/>
    <col min="14077" max="14078" width="8.5703125" style="72" customWidth="1"/>
    <col min="14079" max="14079" width="9.42578125" style="72" customWidth="1"/>
    <col min="14080" max="14080" width="10.140625" style="72" customWidth="1"/>
    <col min="14081" max="14082" width="8.5703125" style="72" customWidth="1"/>
    <col min="14083" max="14083" width="11.42578125" style="72" customWidth="1"/>
    <col min="14084" max="14084" width="8.5703125" style="72" customWidth="1"/>
    <col min="14085" max="14085" width="9.85546875" style="72" customWidth="1"/>
    <col min="14086" max="14086" width="9.42578125" style="72" customWidth="1"/>
    <col min="14087" max="14087" width="10.7109375" style="72" customWidth="1"/>
    <col min="14088" max="14088" width="8.5703125" style="72" customWidth="1"/>
    <col min="14089" max="14089" width="9.42578125" style="72" customWidth="1"/>
    <col min="14090" max="14090" width="8.5703125" style="72" customWidth="1"/>
    <col min="14091" max="14091" width="9.85546875" style="72" customWidth="1"/>
    <col min="14092" max="14092" width="9.42578125" style="72" customWidth="1"/>
    <col min="14093" max="14093" width="10.7109375" style="72" customWidth="1"/>
    <col min="14094" max="14094" width="12" style="72" customWidth="1"/>
    <col min="14095" max="14095" width="12.28515625" style="72" customWidth="1"/>
    <col min="14096" max="14298" width="9.140625" style="72" customWidth="1"/>
    <col min="14299" max="14299" width="5.7109375" style="72" customWidth="1"/>
    <col min="14300" max="14300" width="19.140625" style="72" customWidth="1"/>
    <col min="14301" max="14316" width="41.85546875" style="72"/>
    <col min="14317" max="14317" width="4.7109375" style="72" customWidth="1"/>
    <col min="14318" max="14318" width="14.42578125" style="72" customWidth="1"/>
    <col min="14319" max="14319" width="41.7109375" style="72" customWidth="1"/>
    <col min="14320" max="14320" width="6.5703125" style="72" customWidth="1"/>
    <col min="14321" max="14321" width="18.42578125" style="72" customWidth="1"/>
    <col min="14322" max="14322" width="17.42578125" style="72" customWidth="1"/>
    <col min="14323" max="14323" width="8" style="72" customWidth="1"/>
    <col min="14324" max="14324" width="6.28515625" style="72" customWidth="1"/>
    <col min="14325" max="14325" width="17.5703125" style="72" customWidth="1"/>
    <col min="14326" max="14326" width="17.28515625" style="72" customWidth="1"/>
    <col min="14327" max="14327" width="9.42578125" style="72" customWidth="1"/>
    <col min="14328" max="14328" width="6.5703125" style="72" customWidth="1"/>
    <col min="14329" max="14329" width="11.42578125" style="72" customWidth="1"/>
    <col min="14330" max="14330" width="12.140625" style="72" customWidth="1"/>
    <col min="14331" max="14331" width="27.42578125" style="72" customWidth="1"/>
    <col min="14332" max="14332" width="10.28515625" style="72" customWidth="1"/>
    <col min="14333" max="14334" width="8.5703125" style="72" customWidth="1"/>
    <col min="14335" max="14335" width="9.42578125" style="72" customWidth="1"/>
    <col min="14336" max="14336" width="10.140625" style="72" customWidth="1"/>
    <col min="14337" max="14338" width="8.5703125" style="72" customWidth="1"/>
    <col min="14339" max="14339" width="11.42578125" style="72" customWidth="1"/>
    <col min="14340" max="14340" width="8.5703125" style="72" customWidth="1"/>
    <col min="14341" max="14341" width="9.85546875" style="72" customWidth="1"/>
    <col min="14342" max="14342" width="9.42578125" style="72" customWidth="1"/>
    <col min="14343" max="14343" width="10.7109375" style="72" customWidth="1"/>
    <col min="14344" max="14344" width="8.5703125" style="72" customWidth="1"/>
    <col min="14345" max="14345" width="9.42578125" style="72" customWidth="1"/>
    <col min="14346" max="14346" width="8.5703125" style="72" customWidth="1"/>
    <col min="14347" max="14347" width="9.85546875" style="72" customWidth="1"/>
    <col min="14348" max="14348" width="9.42578125" style="72" customWidth="1"/>
    <col min="14349" max="14349" width="10.7109375" style="72" customWidth="1"/>
    <col min="14350" max="14350" width="12" style="72" customWidth="1"/>
    <col min="14351" max="14351" width="12.28515625" style="72" customWidth="1"/>
    <col min="14352" max="14554" width="9.140625" style="72" customWidth="1"/>
    <col min="14555" max="14555" width="5.7109375" style="72" customWidth="1"/>
    <col min="14556" max="14556" width="19.140625" style="72" customWidth="1"/>
    <col min="14557" max="14572" width="41.85546875" style="72"/>
    <col min="14573" max="14573" width="4.7109375" style="72" customWidth="1"/>
    <col min="14574" max="14574" width="14.42578125" style="72" customWidth="1"/>
    <col min="14575" max="14575" width="41.7109375" style="72" customWidth="1"/>
    <col min="14576" max="14576" width="6.5703125" style="72" customWidth="1"/>
    <col min="14577" max="14577" width="18.42578125" style="72" customWidth="1"/>
    <col min="14578" max="14578" width="17.42578125" style="72" customWidth="1"/>
    <col min="14579" max="14579" width="8" style="72" customWidth="1"/>
    <col min="14580" max="14580" width="6.28515625" style="72" customWidth="1"/>
    <col min="14581" max="14581" width="17.5703125" style="72" customWidth="1"/>
    <col min="14582" max="14582" width="17.28515625" style="72" customWidth="1"/>
    <col min="14583" max="14583" width="9.42578125" style="72" customWidth="1"/>
    <col min="14584" max="14584" width="6.5703125" style="72" customWidth="1"/>
    <col min="14585" max="14585" width="11.42578125" style="72" customWidth="1"/>
    <col min="14586" max="14586" width="12.140625" style="72" customWidth="1"/>
    <col min="14587" max="14587" width="27.42578125" style="72" customWidth="1"/>
    <col min="14588" max="14588" width="10.28515625" style="72" customWidth="1"/>
    <col min="14589" max="14590" width="8.5703125" style="72" customWidth="1"/>
    <col min="14591" max="14591" width="9.42578125" style="72" customWidth="1"/>
    <col min="14592" max="14592" width="10.140625" style="72" customWidth="1"/>
    <col min="14593" max="14594" width="8.5703125" style="72" customWidth="1"/>
    <col min="14595" max="14595" width="11.42578125" style="72" customWidth="1"/>
    <col min="14596" max="14596" width="8.5703125" style="72" customWidth="1"/>
    <col min="14597" max="14597" width="9.85546875" style="72" customWidth="1"/>
    <col min="14598" max="14598" width="9.42578125" style="72" customWidth="1"/>
    <col min="14599" max="14599" width="10.7109375" style="72" customWidth="1"/>
    <col min="14600" max="14600" width="8.5703125" style="72" customWidth="1"/>
    <col min="14601" max="14601" width="9.42578125" style="72" customWidth="1"/>
    <col min="14602" max="14602" width="8.5703125" style="72" customWidth="1"/>
    <col min="14603" max="14603" width="9.85546875" style="72" customWidth="1"/>
    <col min="14604" max="14604" width="9.42578125" style="72" customWidth="1"/>
    <col min="14605" max="14605" width="10.7109375" style="72" customWidth="1"/>
    <col min="14606" max="14606" width="12" style="72" customWidth="1"/>
    <col min="14607" max="14607" width="12.28515625" style="72" customWidth="1"/>
    <col min="14608" max="14810" width="9.140625" style="72" customWidth="1"/>
    <col min="14811" max="14811" width="5.7109375" style="72" customWidth="1"/>
    <col min="14812" max="14812" width="19.140625" style="72" customWidth="1"/>
    <col min="14813" max="14828" width="41.85546875" style="72"/>
    <col min="14829" max="14829" width="4.7109375" style="72" customWidth="1"/>
    <col min="14830" max="14830" width="14.42578125" style="72" customWidth="1"/>
    <col min="14831" max="14831" width="41.7109375" style="72" customWidth="1"/>
    <col min="14832" max="14832" width="6.5703125" style="72" customWidth="1"/>
    <col min="14833" max="14833" width="18.42578125" style="72" customWidth="1"/>
    <col min="14834" max="14834" width="17.42578125" style="72" customWidth="1"/>
    <col min="14835" max="14835" width="8" style="72" customWidth="1"/>
    <col min="14836" max="14836" width="6.28515625" style="72" customWidth="1"/>
    <col min="14837" max="14837" width="17.5703125" style="72" customWidth="1"/>
    <col min="14838" max="14838" width="17.28515625" style="72" customWidth="1"/>
    <col min="14839" max="14839" width="9.42578125" style="72" customWidth="1"/>
    <col min="14840" max="14840" width="6.5703125" style="72" customWidth="1"/>
    <col min="14841" max="14841" width="11.42578125" style="72" customWidth="1"/>
    <col min="14842" max="14842" width="12.140625" style="72" customWidth="1"/>
    <col min="14843" max="14843" width="27.42578125" style="72" customWidth="1"/>
    <col min="14844" max="14844" width="10.28515625" style="72" customWidth="1"/>
    <col min="14845" max="14846" width="8.5703125" style="72" customWidth="1"/>
    <col min="14847" max="14847" width="9.42578125" style="72" customWidth="1"/>
    <col min="14848" max="14848" width="10.140625" style="72" customWidth="1"/>
    <col min="14849" max="14850" width="8.5703125" style="72" customWidth="1"/>
    <col min="14851" max="14851" width="11.42578125" style="72" customWidth="1"/>
    <col min="14852" max="14852" width="8.5703125" style="72" customWidth="1"/>
    <col min="14853" max="14853" width="9.85546875" style="72" customWidth="1"/>
    <col min="14854" max="14854" width="9.42578125" style="72" customWidth="1"/>
    <col min="14855" max="14855" width="10.7109375" style="72" customWidth="1"/>
    <col min="14856" max="14856" width="8.5703125" style="72" customWidth="1"/>
    <col min="14857" max="14857" width="9.42578125" style="72" customWidth="1"/>
    <col min="14858" max="14858" width="8.5703125" style="72" customWidth="1"/>
    <col min="14859" max="14859" width="9.85546875" style="72" customWidth="1"/>
    <col min="14860" max="14860" width="9.42578125" style="72" customWidth="1"/>
    <col min="14861" max="14861" width="10.7109375" style="72" customWidth="1"/>
    <col min="14862" max="14862" width="12" style="72" customWidth="1"/>
    <col min="14863" max="14863" width="12.28515625" style="72" customWidth="1"/>
    <col min="14864" max="15066" width="9.140625" style="72" customWidth="1"/>
    <col min="15067" max="15067" width="5.7109375" style="72" customWidth="1"/>
    <col min="15068" max="15068" width="19.140625" style="72" customWidth="1"/>
    <col min="15069" max="15084" width="41.85546875" style="72"/>
    <col min="15085" max="15085" width="4.7109375" style="72" customWidth="1"/>
    <col min="15086" max="15086" width="14.42578125" style="72" customWidth="1"/>
    <col min="15087" max="15087" width="41.7109375" style="72" customWidth="1"/>
    <col min="15088" max="15088" width="6.5703125" style="72" customWidth="1"/>
    <col min="15089" max="15089" width="18.42578125" style="72" customWidth="1"/>
    <col min="15090" max="15090" width="17.42578125" style="72" customWidth="1"/>
    <col min="15091" max="15091" width="8" style="72" customWidth="1"/>
    <col min="15092" max="15092" width="6.28515625" style="72" customWidth="1"/>
    <col min="15093" max="15093" width="17.5703125" style="72" customWidth="1"/>
    <col min="15094" max="15094" width="17.28515625" style="72" customWidth="1"/>
    <col min="15095" max="15095" width="9.42578125" style="72" customWidth="1"/>
    <col min="15096" max="15096" width="6.5703125" style="72" customWidth="1"/>
    <col min="15097" max="15097" width="11.42578125" style="72" customWidth="1"/>
    <col min="15098" max="15098" width="12.140625" style="72" customWidth="1"/>
    <col min="15099" max="15099" width="27.42578125" style="72" customWidth="1"/>
    <col min="15100" max="15100" width="10.28515625" style="72" customWidth="1"/>
    <col min="15101" max="15102" width="8.5703125" style="72" customWidth="1"/>
    <col min="15103" max="15103" width="9.42578125" style="72" customWidth="1"/>
    <col min="15104" max="15104" width="10.140625" style="72" customWidth="1"/>
    <col min="15105" max="15106" width="8.5703125" style="72" customWidth="1"/>
    <col min="15107" max="15107" width="11.42578125" style="72" customWidth="1"/>
    <col min="15108" max="15108" width="8.5703125" style="72" customWidth="1"/>
    <col min="15109" max="15109" width="9.85546875" style="72" customWidth="1"/>
    <col min="15110" max="15110" width="9.42578125" style="72" customWidth="1"/>
    <col min="15111" max="15111" width="10.7109375" style="72" customWidth="1"/>
    <col min="15112" max="15112" width="8.5703125" style="72" customWidth="1"/>
    <col min="15113" max="15113" width="9.42578125" style="72" customWidth="1"/>
    <col min="15114" max="15114" width="8.5703125" style="72" customWidth="1"/>
    <col min="15115" max="15115" width="9.85546875" style="72" customWidth="1"/>
    <col min="15116" max="15116" width="9.42578125" style="72" customWidth="1"/>
    <col min="15117" max="15117" width="10.7109375" style="72" customWidth="1"/>
    <col min="15118" max="15118" width="12" style="72" customWidth="1"/>
    <col min="15119" max="15119" width="12.28515625" style="72" customWidth="1"/>
    <col min="15120" max="15322" width="9.140625" style="72" customWidth="1"/>
    <col min="15323" max="15323" width="5.7109375" style="72" customWidth="1"/>
    <col min="15324" max="15324" width="19.140625" style="72" customWidth="1"/>
    <col min="15325" max="15340" width="41.85546875" style="72"/>
    <col min="15341" max="15341" width="4.7109375" style="72" customWidth="1"/>
    <col min="15342" max="15342" width="14.42578125" style="72" customWidth="1"/>
    <col min="15343" max="15343" width="41.7109375" style="72" customWidth="1"/>
    <col min="15344" max="15344" width="6.5703125" style="72" customWidth="1"/>
    <col min="15345" max="15345" width="18.42578125" style="72" customWidth="1"/>
    <col min="15346" max="15346" width="17.42578125" style="72" customWidth="1"/>
    <col min="15347" max="15347" width="8" style="72" customWidth="1"/>
    <col min="15348" max="15348" width="6.28515625" style="72" customWidth="1"/>
    <col min="15349" max="15349" width="17.5703125" style="72" customWidth="1"/>
    <col min="15350" max="15350" width="17.28515625" style="72" customWidth="1"/>
    <col min="15351" max="15351" width="9.42578125" style="72" customWidth="1"/>
    <col min="15352" max="15352" width="6.5703125" style="72" customWidth="1"/>
    <col min="15353" max="15353" width="11.42578125" style="72" customWidth="1"/>
    <col min="15354" max="15354" width="12.140625" style="72" customWidth="1"/>
    <col min="15355" max="15355" width="27.42578125" style="72" customWidth="1"/>
    <col min="15356" max="15356" width="10.28515625" style="72" customWidth="1"/>
    <col min="15357" max="15358" width="8.5703125" style="72" customWidth="1"/>
    <col min="15359" max="15359" width="9.42578125" style="72" customWidth="1"/>
    <col min="15360" max="15360" width="10.140625" style="72" customWidth="1"/>
    <col min="15361" max="15362" width="8.5703125" style="72" customWidth="1"/>
    <col min="15363" max="15363" width="11.42578125" style="72" customWidth="1"/>
    <col min="15364" max="15364" width="8.5703125" style="72" customWidth="1"/>
    <col min="15365" max="15365" width="9.85546875" style="72" customWidth="1"/>
    <col min="15366" max="15366" width="9.42578125" style="72" customWidth="1"/>
    <col min="15367" max="15367" width="10.7109375" style="72" customWidth="1"/>
    <col min="15368" max="15368" width="8.5703125" style="72" customWidth="1"/>
    <col min="15369" max="15369" width="9.42578125" style="72" customWidth="1"/>
    <col min="15370" max="15370" width="8.5703125" style="72" customWidth="1"/>
    <col min="15371" max="15371" width="9.85546875" style="72" customWidth="1"/>
    <col min="15372" max="15372" width="9.42578125" style="72" customWidth="1"/>
    <col min="15373" max="15373" width="10.7109375" style="72" customWidth="1"/>
    <col min="15374" max="15374" width="12" style="72" customWidth="1"/>
    <col min="15375" max="15375" width="12.28515625" style="72" customWidth="1"/>
    <col min="15376" max="15578" width="9.140625" style="72" customWidth="1"/>
    <col min="15579" max="15579" width="5.7109375" style="72" customWidth="1"/>
    <col min="15580" max="15580" width="19.140625" style="72" customWidth="1"/>
    <col min="15581" max="15596" width="41.85546875" style="72"/>
    <col min="15597" max="15597" width="4.7109375" style="72" customWidth="1"/>
    <col min="15598" max="15598" width="14.42578125" style="72" customWidth="1"/>
    <col min="15599" max="15599" width="41.7109375" style="72" customWidth="1"/>
    <col min="15600" max="15600" width="6.5703125" style="72" customWidth="1"/>
    <col min="15601" max="15601" width="18.42578125" style="72" customWidth="1"/>
    <col min="15602" max="15602" width="17.42578125" style="72" customWidth="1"/>
    <col min="15603" max="15603" width="8" style="72" customWidth="1"/>
    <col min="15604" max="15604" width="6.28515625" style="72" customWidth="1"/>
    <col min="15605" max="15605" width="17.5703125" style="72" customWidth="1"/>
    <col min="15606" max="15606" width="17.28515625" style="72" customWidth="1"/>
    <col min="15607" max="15607" width="9.42578125" style="72" customWidth="1"/>
    <col min="15608" max="15608" width="6.5703125" style="72" customWidth="1"/>
    <col min="15609" max="15609" width="11.42578125" style="72" customWidth="1"/>
    <col min="15610" max="15610" width="12.140625" style="72" customWidth="1"/>
    <col min="15611" max="15611" width="27.42578125" style="72" customWidth="1"/>
    <col min="15612" max="15612" width="10.28515625" style="72" customWidth="1"/>
    <col min="15613" max="15614" width="8.5703125" style="72" customWidth="1"/>
    <col min="15615" max="15615" width="9.42578125" style="72" customWidth="1"/>
    <col min="15616" max="15616" width="10.140625" style="72" customWidth="1"/>
    <col min="15617" max="15618" width="8.5703125" style="72" customWidth="1"/>
    <col min="15619" max="15619" width="11.42578125" style="72" customWidth="1"/>
    <col min="15620" max="15620" width="8.5703125" style="72" customWidth="1"/>
    <col min="15621" max="15621" width="9.85546875" style="72" customWidth="1"/>
    <col min="15622" max="15622" width="9.42578125" style="72" customWidth="1"/>
    <col min="15623" max="15623" width="10.7109375" style="72" customWidth="1"/>
    <col min="15624" max="15624" width="8.5703125" style="72" customWidth="1"/>
    <col min="15625" max="15625" width="9.42578125" style="72" customWidth="1"/>
    <col min="15626" max="15626" width="8.5703125" style="72" customWidth="1"/>
    <col min="15627" max="15627" width="9.85546875" style="72" customWidth="1"/>
    <col min="15628" max="15628" width="9.42578125" style="72" customWidth="1"/>
    <col min="15629" max="15629" width="10.7109375" style="72" customWidth="1"/>
    <col min="15630" max="15630" width="12" style="72" customWidth="1"/>
    <col min="15631" max="15631" width="12.28515625" style="72" customWidth="1"/>
    <col min="15632" max="15834" width="9.140625" style="72" customWidth="1"/>
    <col min="15835" max="15835" width="5.7109375" style="72" customWidth="1"/>
    <col min="15836" max="15836" width="19.140625" style="72" customWidth="1"/>
    <col min="15837" max="15852" width="41.85546875" style="72"/>
    <col min="15853" max="15853" width="4.7109375" style="72" customWidth="1"/>
    <col min="15854" max="15854" width="14.42578125" style="72" customWidth="1"/>
    <col min="15855" max="15855" width="41.7109375" style="72" customWidth="1"/>
    <col min="15856" max="15856" width="6.5703125" style="72" customWidth="1"/>
    <col min="15857" max="15857" width="18.42578125" style="72" customWidth="1"/>
    <col min="15858" max="15858" width="17.42578125" style="72" customWidth="1"/>
    <col min="15859" max="15859" width="8" style="72" customWidth="1"/>
    <col min="15860" max="15860" width="6.28515625" style="72" customWidth="1"/>
    <col min="15861" max="15861" width="17.5703125" style="72" customWidth="1"/>
    <col min="15862" max="15862" width="17.28515625" style="72" customWidth="1"/>
    <col min="15863" max="15863" width="9.42578125" style="72" customWidth="1"/>
    <col min="15864" max="15864" width="6.5703125" style="72" customWidth="1"/>
    <col min="15865" max="15865" width="11.42578125" style="72" customWidth="1"/>
    <col min="15866" max="15866" width="12.140625" style="72" customWidth="1"/>
    <col min="15867" max="15867" width="27.42578125" style="72" customWidth="1"/>
    <col min="15868" max="15868" width="10.28515625" style="72" customWidth="1"/>
    <col min="15869" max="15870" width="8.5703125" style="72" customWidth="1"/>
    <col min="15871" max="15871" width="9.42578125" style="72" customWidth="1"/>
    <col min="15872" max="15872" width="10.140625" style="72" customWidth="1"/>
    <col min="15873" max="15874" width="8.5703125" style="72" customWidth="1"/>
    <col min="15875" max="15875" width="11.42578125" style="72" customWidth="1"/>
    <col min="15876" max="15876" width="8.5703125" style="72" customWidth="1"/>
    <col min="15877" max="15877" width="9.85546875" style="72" customWidth="1"/>
    <col min="15878" max="15878" width="9.42578125" style="72" customWidth="1"/>
    <col min="15879" max="15879" width="10.7109375" style="72" customWidth="1"/>
    <col min="15880" max="15880" width="8.5703125" style="72" customWidth="1"/>
    <col min="15881" max="15881" width="9.42578125" style="72" customWidth="1"/>
    <col min="15882" max="15882" width="8.5703125" style="72" customWidth="1"/>
    <col min="15883" max="15883" width="9.85546875" style="72" customWidth="1"/>
    <col min="15884" max="15884" width="9.42578125" style="72" customWidth="1"/>
    <col min="15885" max="15885" width="10.7109375" style="72" customWidth="1"/>
    <col min="15886" max="15886" width="12" style="72" customWidth="1"/>
    <col min="15887" max="15887" width="12.28515625" style="72" customWidth="1"/>
    <col min="15888" max="16090" width="9.140625" style="72" customWidth="1"/>
    <col min="16091" max="16091" width="5.7109375" style="72" customWidth="1"/>
    <col min="16092" max="16092" width="19.140625" style="72" customWidth="1"/>
    <col min="16093" max="16108" width="41.85546875" style="72"/>
    <col min="16109" max="16109" width="4.7109375" style="72" customWidth="1"/>
    <col min="16110" max="16110" width="14.42578125" style="72" customWidth="1"/>
    <col min="16111" max="16111" width="41.7109375" style="72" customWidth="1"/>
    <col min="16112" max="16112" width="6.5703125" style="72" customWidth="1"/>
    <col min="16113" max="16113" width="18.42578125" style="72" customWidth="1"/>
    <col min="16114" max="16114" width="17.42578125" style="72" customWidth="1"/>
    <col min="16115" max="16115" width="8" style="72" customWidth="1"/>
    <col min="16116" max="16116" width="6.28515625" style="72" customWidth="1"/>
    <col min="16117" max="16117" width="17.5703125" style="72" customWidth="1"/>
    <col min="16118" max="16118" width="17.28515625" style="72" customWidth="1"/>
    <col min="16119" max="16119" width="9.42578125" style="72" customWidth="1"/>
    <col min="16120" max="16120" width="6.5703125" style="72" customWidth="1"/>
    <col min="16121" max="16121" width="11.42578125" style="72" customWidth="1"/>
    <col min="16122" max="16122" width="12.140625" style="72" customWidth="1"/>
    <col min="16123" max="16123" width="27.42578125" style="72" customWidth="1"/>
    <col min="16124" max="16124" width="10.28515625" style="72" customWidth="1"/>
    <col min="16125" max="16126" width="8.5703125" style="72" customWidth="1"/>
    <col min="16127" max="16127" width="9.42578125" style="72" customWidth="1"/>
    <col min="16128" max="16128" width="10.140625" style="72" customWidth="1"/>
    <col min="16129" max="16130" width="8.5703125" style="72" customWidth="1"/>
    <col min="16131" max="16131" width="11.42578125" style="72" customWidth="1"/>
    <col min="16132" max="16132" width="8.5703125" style="72" customWidth="1"/>
    <col min="16133" max="16133" width="9.85546875" style="72" customWidth="1"/>
    <col min="16134" max="16134" width="9.42578125" style="72" customWidth="1"/>
    <col min="16135" max="16135" width="10.7109375" style="72" customWidth="1"/>
    <col min="16136" max="16136" width="8.5703125" style="72" customWidth="1"/>
    <col min="16137" max="16137" width="9.42578125" style="72" customWidth="1"/>
    <col min="16138" max="16138" width="8.5703125" style="72" customWidth="1"/>
    <col min="16139" max="16139" width="9.85546875" style="72" customWidth="1"/>
    <col min="16140" max="16140" width="9.42578125" style="72" customWidth="1"/>
    <col min="16141" max="16141" width="10.7109375" style="72" customWidth="1"/>
    <col min="16142" max="16142" width="12" style="72" customWidth="1"/>
    <col min="16143" max="16143" width="12.28515625" style="72" customWidth="1"/>
    <col min="16144" max="16346" width="9.140625" style="72" customWidth="1"/>
    <col min="16347" max="16347" width="5.7109375" style="72" customWidth="1"/>
    <col min="16348" max="16348" width="19.140625" style="72" customWidth="1"/>
    <col min="16349" max="16384" width="41.85546875" style="72"/>
  </cols>
  <sheetData>
    <row r="1" spans="1:216" s="40" customFormat="1" ht="12.75" customHeight="1">
      <c r="A1" s="1"/>
      <c r="B1" s="45"/>
      <c r="C1" s="42"/>
      <c r="D1" s="43"/>
      <c r="E1" s="380"/>
      <c r="F1" s="380"/>
      <c r="I1" s="44"/>
      <c r="J1" s="44"/>
      <c r="K1" s="42"/>
      <c r="L1" s="42"/>
      <c r="O1" s="142"/>
    </row>
    <row r="2" spans="1:216" ht="27.75" customHeight="1">
      <c r="A2" s="534"/>
      <c r="B2" s="534"/>
      <c r="C2" s="534"/>
      <c r="D2" s="361"/>
      <c r="E2" s="220"/>
      <c r="F2" s="534"/>
      <c r="G2" s="534"/>
      <c r="H2" s="534"/>
      <c r="K2" s="535"/>
      <c r="L2" s="535"/>
      <c r="M2" s="535"/>
      <c r="N2" s="535"/>
      <c r="O2" s="535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</row>
    <row r="3" spans="1:216" ht="19.5" customHeight="1">
      <c r="B3" s="231"/>
      <c r="C3" s="361"/>
      <c r="D3" s="361"/>
      <c r="E3" s="220"/>
      <c r="F3" s="220"/>
      <c r="K3" s="536"/>
      <c r="L3" s="536"/>
      <c r="M3" s="536"/>
      <c r="N3" s="536"/>
      <c r="O3" s="536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1"/>
      <c r="FR3" s="361"/>
      <c r="FS3" s="361"/>
      <c r="FT3" s="361"/>
      <c r="FU3" s="361"/>
      <c r="FV3" s="361"/>
      <c r="FW3" s="361"/>
      <c r="FX3" s="361"/>
      <c r="FY3" s="361"/>
      <c r="FZ3" s="361"/>
      <c r="GA3" s="361"/>
      <c r="GB3" s="361"/>
      <c r="GC3" s="361"/>
      <c r="GD3" s="361"/>
      <c r="GE3" s="361"/>
      <c r="GF3" s="361"/>
      <c r="GG3" s="361"/>
      <c r="GH3" s="361"/>
      <c r="GI3" s="361"/>
      <c r="GJ3" s="361"/>
      <c r="GK3" s="361"/>
      <c r="GL3" s="361"/>
      <c r="GM3" s="361"/>
      <c r="GN3" s="361"/>
      <c r="GO3" s="361"/>
      <c r="GP3" s="361"/>
      <c r="GQ3" s="361"/>
      <c r="GR3" s="361"/>
      <c r="GS3" s="361"/>
      <c r="GT3" s="361"/>
      <c r="GU3" s="361"/>
      <c r="GV3" s="361"/>
      <c r="GW3" s="361"/>
      <c r="GX3" s="361"/>
      <c r="GY3" s="361"/>
      <c r="GZ3" s="361"/>
      <c r="HA3" s="361"/>
      <c r="HB3" s="361"/>
      <c r="HC3" s="361"/>
      <c r="HD3" s="361"/>
      <c r="HE3" s="361"/>
      <c r="HF3" s="361"/>
      <c r="HG3" s="361"/>
      <c r="HH3" s="361"/>
    </row>
    <row r="4" spans="1:216" s="143" customFormat="1" ht="33" customHeight="1">
      <c r="A4" s="562" t="s">
        <v>728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216" s="34" customFormat="1" ht="16.5" customHeight="1">
      <c r="A5" s="563" t="s">
        <v>30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</row>
    <row r="6" spans="1:216" s="47" customFormat="1" ht="27.75" customHeight="1">
      <c r="A6" s="540" t="s">
        <v>93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</row>
    <row r="7" spans="1:216" s="34" customFormat="1" ht="15" customHeight="1">
      <c r="A7" s="539" t="s">
        <v>2025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216" s="34" customFormat="1" ht="28.5" customHeight="1">
      <c r="A8" s="564" t="s">
        <v>0</v>
      </c>
      <c r="B8" s="566" t="s">
        <v>6</v>
      </c>
      <c r="C8" s="532" t="s">
        <v>4</v>
      </c>
      <c r="D8" s="517" t="s">
        <v>725</v>
      </c>
      <c r="E8" s="530" t="s">
        <v>1</v>
      </c>
      <c r="F8" s="531"/>
      <c r="G8" s="530" t="s">
        <v>32</v>
      </c>
      <c r="H8" s="531"/>
      <c r="I8" s="530" t="s">
        <v>2</v>
      </c>
      <c r="J8" s="531"/>
    </row>
    <row r="9" spans="1:216" s="34" customFormat="1" ht="16.5" customHeight="1">
      <c r="A9" s="565"/>
      <c r="B9" s="567"/>
      <c r="C9" s="533"/>
      <c r="D9" s="518"/>
      <c r="E9" s="35" t="s">
        <v>2034</v>
      </c>
      <c r="F9" s="35" t="s">
        <v>596</v>
      </c>
      <c r="G9" s="35" t="s">
        <v>595</v>
      </c>
      <c r="H9" s="35" t="s">
        <v>596</v>
      </c>
      <c r="I9" s="35" t="s">
        <v>595</v>
      </c>
      <c r="J9" s="35" t="s">
        <v>596</v>
      </c>
    </row>
    <row r="10" spans="1:216" s="47" customFormat="1" ht="13.5" customHeight="1">
      <c r="A10" s="33">
        <v>1</v>
      </c>
      <c r="B10" s="33">
        <v>2</v>
      </c>
      <c r="C10" s="33">
        <v>3</v>
      </c>
      <c r="D10" s="33">
        <v>4</v>
      </c>
      <c r="E10" s="33">
        <v>6</v>
      </c>
      <c r="F10" s="33">
        <v>6</v>
      </c>
      <c r="G10" s="33">
        <v>8</v>
      </c>
      <c r="H10" s="33">
        <v>8</v>
      </c>
      <c r="I10" s="33">
        <v>10</v>
      </c>
      <c r="J10" s="33">
        <v>10</v>
      </c>
    </row>
    <row r="11" spans="1:216" s="47" customFormat="1" ht="15" customHeight="1">
      <c r="A11" s="33"/>
      <c r="B11" s="569" t="s">
        <v>94</v>
      </c>
      <c r="C11" s="570"/>
      <c r="D11" s="116"/>
      <c r="E11" s="116"/>
      <c r="F11" s="116"/>
      <c r="G11" s="116"/>
      <c r="H11" s="116"/>
      <c r="I11" s="116"/>
      <c r="J11" s="116"/>
    </row>
    <row r="12" spans="1:216" ht="15.6" customHeight="1">
      <c r="A12" s="349"/>
      <c r="B12" s="378"/>
      <c r="C12" s="126" t="s">
        <v>95</v>
      </c>
      <c r="D12" s="116"/>
      <c r="E12" s="116"/>
      <c r="F12" s="116"/>
      <c r="G12" s="116"/>
      <c r="H12" s="116"/>
      <c r="I12" s="116"/>
      <c r="J12" s="116"/>
      <c r="O12" s="72"/>
    </row>
    <row r="13" spans="1:216" ht="31.5" customHeight="1">
      <c r="A13" s="375">
        <v>1</v>
      </c>
      <c r="B13" s="369" t="s">
        <v>34</v>
      </c>
      <c r="C13" s="65" t="s">
        <v>621</v>
      </c>
      <c r="D13" s="69"/>
      <c r="E13" s="62" t="s">
        <v>97</v>
      </c>
      <c r="F13" s="62" t="s">
        <v>97</v>
      </c>
      <c r="G13" s="68">
        <v>7</v>
      </c>
      <c r="H13" s="68">
        <v>7</v>
      </c>
      <c r="I13" s="62" t="s">
        <v>98</v>
      </c>
      <c r="J13" s="62" t="s">
        <v>98</v>
      </c>
      <c r="O13" s="72"/>
    </row>
    <row r="14" spans="1:216" ht="29.45" customHeight="1">
      <c r="A14" s="375"/>
      <c r="B14" s="369"/>
      <c r="C14" s="65" t="s">
        <v>788</v>
      </c>
      <c r="D14" s="69"/>
      <c r="E14" s="62" t="s">
        <v>99</v>
      </c>
      <c r="F14" s="62" t="s">
        <v>99</v>
      </c>
      <c r="G14" s="68">
        <v>7</v>
      </c>
      <c r="H14" s="68">
        <v>7</v>
      </c>
      <c r="I14" s="62" t="s">
        <v>100</v>
      </c>
      <c r="J14" s="62" t="s">
        <v>100</v>
      </c>
      <c r="O14" s="72"/>
    </row>
    <row r="15" spans="1:216" ht="28.9" customHeight="1">
      <c r="A15" s="375"/>
      <c r="B15" s="369"/>
      <c r="C15" s="65" t="s">
        <v>622</v>
      </c>
      <c r="D15" s="69"/>
      <c r="E15" s="62" t="s">
        <v>1391</v>
      </c>
      <c r="F15" s="62" t="s">
        <v>1391</v>
      </c>
      <c r="G15" s="68">
        <v>10</v>
      </c>
      <c r="H15" s="68">
        <v>10</v>
      </c>
      <c r="I15" s="62" t="s">
        <v>116</v>
      </c>
      <c r="J15" s="62" t="s">
        <v>116</v>
      </c>
      <c r="O15" s="72"/>
    </row>
    <row r="16" spans="1:216" ht="28.5" customHeight="1">
      <c r="A16" s="375"/>
      <c r="B16" s="369"/>
      <c r="C16" s="65" t="s">
        <v>623</v>
      </c>
      <c r="D16" s="69"/>
      <c r="E16" s="62" t="s">
        <v>624</v>
      </c>
      <c r="F16" s="62" t="s">
        <v>624</v>
      </c>
      <c r="G16" s="68">
        <v>10</v>
      </c>
      <c r="H16" s="68">
        <v>10</v>
      </c>
      <c r="I16" s="62" t="s">
        <v>101</v>
      </c>
      <c r="J16" s="62" t="s">
        <v>101</v>
      </c>
      <c r="O16" s="72"/>
    </row>
    <row r="17" spans="1:192" ht="34.5" customHeight="1">
      <c r="A17" s="375"/>
      <c r="B17" s="369"/>
      <c r="C17" s="65" t="s">
        <v>625</v>
      </c>
      <c r="D17" s="69"/>
      <c r="E17" s="62" t="s">
        <v>626</v>
      </c>
      <c r="F17" s="62" t="s">
        <v>626</v>
      </c>
      <c r="G17" s="68">
        <v>7</v>
      </c>
      <c r="H17" s="68">
        <v>7</v>
      </c>
      <c r="I17" s="62" t="s">
        <v>627</v>
      </c>
      <c r="J17" s="62" t="s">
        <v>627</v>
      </c>
      <c r="O17" s="72"/>
    </row>
    <row r="18" spans="1:192" ht="30" customHeight="1">
      <c r="A18" s="375"/>
      <c r="B18" s="369"/>
      <c r="C18" s="65" t="s">
        <v>625</v>
      </c>
      <c r="D18" s="69"/>
      <c r="E18" s="62" t="s">
        <v>628</v>
      </c>
      <c r="F18" s="62" t="s">
        <v>628</v>
      </c>
      <c r="G18" s="68">
        <v>9</v>
      </c>
      <c r="H18" s="68">
        <v>9</v>
      </c>
      <c r="I18" s="62" t="s">
        <v>629</v>
      </c>
      <c r="J18" s="62" t="s">
        <v>629</v>
      </c>
      <c r="O18" s="72"/>
    </row>
    <row r="19" spans="1:192" ht="25.15" customHeight="1">
      <c r="A19" s="375"/>
      <c r="B19" s="369"/>
      <c r="C19" s="65" t="s">
        <v>630</v>
      </c>
      <c r="D19" s="69"/>
      <c r="E19" s="62" t="s">
        <v>1392</v>
      </c>
      <c r="F19" s="62" t="s">
        <v>1392</v>
      </c>
      <c r="G19" s="68">
        <v>5</v>
      </c>
      <c r="H19" s="68">
        <v>5</v>
      </c>
      <c r="I19" s="62" t="s">
        <v>42</v>
      </c>
      <c r="J19" s="62" t="s">
        <v>42</v>
      </c>
      <c r="O19" s="72"/>
    </row>
    <row r="20" spans="1:192" ht="27.75" customHeight="1">
      <c r="A20" s="375"/>
      <c r="B20" s="369"/>
      <c r="C20" s="65" t="s">
        <v>631</v>
      </c>
      <c r="D20" s="69"/>
      <c r="E20" s="62" t="s">
        <v>632</v>
      </c>
      <c r="F20" s="62" t="s">
        <v>632</v>
      </c>
      <c r="G20" s="68">
        <v>9</v>
      </c>
      <c r="H20" s="68">
        <v>9</v>
      </c>
      <c r="I20" s="62" t="s">
        <v>102</v>
      </c>
      <c r="J20" s="62" t="s">
        <v>102</v>
      </c>
      <c r="O20" s="72"/>
    </row>
    <row r="21" spans="1:192" ht="26.45" customHeight="1">
      <c r="A21" s="375"/>
      <c r="B21" s="369"/>
      <c r="C21" s="65" t="s">
        <v>631</v>
      </c>
      <c r="D21" s="69"/>
      <c r="E21" s="62" t="s">
        <v>633</v>
      </c>
      <c r="F21" s="62" t="s">
        <v>633</v>
      </c>
      <c r="G21" s="68">
        <v>8</v>
      </c>
      <c r="H21" s="68">
        <v>8</v>
      </c>
      <c r="I21" s="62" t="s">
        <v>634</v>
      </c>
      <c r="J21" s="62" t="s">
        <v>634</v>
      </c>
      <c r="O21" s="72"/>
    </row>
    <row r="22" spans="1:192" ht="27.6" customHeight="1">
      <c r="A22" s="375"/>
      <c r="B22" s="369"/>
      <c r="C22" s="65" t="s">
        <v>1158</v>
      </c>
      <c r="D22" s="69"/>
      <c r="E22" s="62" t="s">
        <v>1159</v>
      </c>
      <c r="F22" s="62" t="s">
        <v>1159</v>
      </c>
      <c r="G22" s="68">
        <v>9</v>
      </c>
      <c r="H22" s="68">
        <v>9</v>
      </c>
      <c r="I22" s="62" t="s">
        <v>42</v>
      </c>
      <c r="J22" s="62" t="s">
        <v>42</v>
      </c>
      <c r="O22" s="72"/>
    </row>
    <row r="23" spans="1:192" ht="27.6" customHeight="1">
      <c r="A23" s="375"/>
      <c r="B23" s="369"/>
      <c r="C23" s="65" t="s">
        <v>1160</v>
      </c>
      <c r="D23" s="69"/>
      <c r="E23" s="62" t="s">
        <v>1161</v>
      </c>
      <c r="F23" s="62" t="s">
        <v>1161</v>
      </c>
      <c r="G23" s="68">
        <v>8</v>
      </c>
      <c r="H23" s="68">
        <v>8</v>
      </c>
      <c r="I23" s="62" t="s">
        <v>1496</v>
      </c>
      <c r="J23" s="62" t="s">
        <v>1496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s="110" customFormat="1" ht="15" customHeight="1">
      <c r="A24" s="375"/>
      <c r="B24" s="369"/>
      <c r="C24" s="69" t="s">
        <v>104</v>
      </c>
      <c r="D24" s="69">
        <v>11</v>
      </c>
      <c r="E24" s="69"/>
      <c r="F24" s="69"/>
      <c r="G24" s="125"/>
      <c r="H24" s="125"/>
      <c r="I24" s="69"/>
      <c r="J24" s="69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</row>
    <row r="25" spans="1:192" ht="15" customHeight="1">
      <c r="A25" s="375"/>
      <c r="B25" s="369"/>
      <c r="C25" s="126" t="s">
        <v>105</v>
      </c>
      <c r="D25" s="116"/>
      <c r="E25" s="116"/>
      <c r="F25" s="116"/>
      <c r="G25" s="116"/>
      <c r="H25" s="116"/>
      <c r="I25" s="116"/>
      <c r="J25" s="116"/>
      <c r="O25" s="72"/>
    </row>
    <row r="26" spans="1:192" ht="25.15" customHeight="1">
      <c r="A26" s="375"/>
      <c r="B26" s="369"/>
      <c r="C26" s="65" t="s">
        <v>162</v>
      </c>
      <c r="D26" s="69"/>
      <c r="E26" s="62" t="s">
        <v>1393</v>
      </c>
      <c r="F26" s="62" t="s">
        <v>1393</v>
      </c>
      <c r="G26" s="68">
        <v>6</v>
      </c>
      <c r="H26" s="68">
        <v>6</v>
      </c>
      <c r="I26" s="62" t="s">
        <v>36</v>
      </c>
      <c r="J26" s="62" t="s">
        <v>36</v>
      </c>
      <c r="O26" s="72"/>
    </row>
    <row r="27" spans="1:192" ht="17.25" customHeight="1">
      <c r="A27" s="212"/>
      <c r="B27" s="370"/>
      <c r="C27" s="69" t="s">
        <v>107</v>
      </c>
      <c r="D27" s="69">
        <v>1</v>
      </c>
      <c r="E27" s="62"/>
      <c r="F27" s="62"/>
      <c r="G27" s="68"/>
      <c r="H27" s="68"/>
      <c r="I27" s="62"/>
      <c r="J27" s="62"/>
      <c r="O27" s="72"/>
    </row>
    <row r="28" spans="1:192" ht="15" customHeight="1">
      <c r="A28" s="374"/>
      <c r="B28" s="366"/>
      <c r="C28" s="120" t="s">
        <v>110</v>
      </c>
      <c r="D28" s="69"/>
      <c r="E28" s="62"/>
      <c r="F28" s="62"/>
      <c r="G28" s="68"/>
      <c r="H28" s="68"/>
      <c r="I28" s="62"/>
      <c r="J28" s="62"/>
      <c r="O28" s="72"/>
    </row>
    <row r="29" spans="1:192" ht="25.9" customHeight="1">
      <c r="A29" s="375">
        <v>2</v>
      </c>
      <c r="B29" s="369" t="s">
        <v>392</v>
      </c>
      <c r="C29" s="79" t="s">
        <v>1162</v>
      </c>
      <c r="D29" s="69"/>
      <c r="E29" s="73" t="s">
        <v>1163</v>
      </c>
      <c r="F29" s="73" t="s">
        <v>1163</v>
      </c>
      <c r="G29" s="68">
        <v>7</v>
      </c>
      <c r="H29" s="68">
        <v>7</v>
      </c>
      <c r="I29" s="62" t="s">
        <v>1164</v>
      </c>
      <c r="J29" s="62" t="s">
        <v>1164</v>
      </c>
      <c r="O29" s="72"/>
    </row>
    <row r="30" spans="1:192" ht="15" customHeight="1">
      <c r="A30" s="375"/>
      <c r="B30" s="369"/>
      <c r="C30" s="69" t="s">
        <v>112</v>
      </c>
      <c r="D30" s="69">
        <v>1</v>
      </c>
      <c r="E30" s="62"/>
      <c r="F30" s="62"/>
      <c r="G30" s="68"/>
      <c r="H30" s="68"/>
      <c r="I30" s="62"/>
      <c r="J30" s="62"/>
      <c r="O30" s="72"/>
    </row>
    <row r="31" spans="1:192" ht="19.5" customHeight="1">
      <c r="A31" s="210"/>
      <c r="B31" s="372"/>
      <c r="C31" s="126" t="s">
        <v>95</v>
      </c>
      <c r="D31" s="116"/>
      <c r="E31" s="62"/>
      <c r="F31" s="62"/>
      <c r="G31" s="68"/>
      <c r="H31" s="68"/>
      <c r="I31" s="62"/>
      <c r="J31" s="62"/>
      <c r="O31" s="72"/>
    </row>
    <row r="32" spans="1:192" ht="29.25" customHeight="1">
      <c r="A32" s="375"/>
      <c r="B32" s="369"/>
      <c r="C32" s="65" t="s">
        <v>576</v>
      </c>
      <c r="D32" s="69"/>
      <c r="E32" s="62" t="s">
        <v>635</v>
      </c>
      <c r="F32" s="62" t="s">
        <v>635</v>
      </c>
      <c r="G32" s="68">
        <v>9</v>
      </c>
      <c r="H32" s="68">
        <v>9</v>
      </c>
      <c r="I32" s="62" t="s">
        <v>789</v>
      </c>
      <c r="J32" s="62" t="s">
        <v>789</v>
      </c>
      <c r="O32" s="72"/>
    </row>
    <row r="33" spans="1:15" ht="33.75" customHeight="1">
      <c r="A33" s="375"/>
      <c r="B33" s="369"/>
      <c r="C33" s="65" t="s">
        <v>1497</v>
      </c>
      <c r="D33" s="69"/>
      <c r="E33" s="62" t="s">
        <v>1498</v>
      </c>
      <c r="F33" s="62" t="s">
        <v>1498</v>
      </c>
      <c r="G33" s="68">
        <v>4</v>
      </c>
      <c r="H33" s="68">
        <v>4</v>
      </c>
      <c r="I33" s="62" t="s">
        <v>1460</v>
      </c>
      <c r="J33" s="62" t="s">
        <v>1460</v>
      </c>
      <c r="O33" s="72"/>
    </row>
    <row r="34" spans="1:15" ht="27.6" customHeight="1">
      <c r="A34" s="375"/>
      <c r="B34" s="375"/>
      <c r="C34" s="65" t="s">
        <v>2037</v>
      </c>
      <c r="D34" s="69"/>
      <c r="E34" s="62" t="s">
        <v>2038</v>
      </c>
      <c r="F34" s="62" t="s">
        <v>2038</v>
      </c>
      <c r="G34" s="68">
        <v>9</v>
      </c>
      <c r="H34" s="68">
        <v>9</v>
      </c>
      <c r="I34" s="62" t="s">
        <v>1165</v>
      </c>
      <c r="J34" s="62" t="s">
        <v>1165</v>
      </c>
      <c r="O34" s="72"/>
    </row>
    <row r="35" spans="1:15" ht="19.899999999999999" customHeight="1">
      <c r="A35" s="375"/>
      <c r="B35" s="369"/>
      <c r="C35" s="69" t="s">
        <v>104</v>
      </c>
      <c r="D35" s="69">
        <v>3</v>
      </c>
      <c r="E35" s="62"/>
      <c r="F35" s="62"/>
      <c r="G35" s="68"/>
      <c r="H35" s="68"/>
      <c r="I35" s="62"/>
      <c r="J35" s="62"/>
      <c r="O35" s="72"/>
    </row>
    <row r="36" spans="1:15" ht="15" customHeight="1">
      <c r="A36" s="210"/>
      <c r="B36" s="372"/>
      <c r="C36" s="126" t="s">
        <v>105</v>
      </c>
      <c r="D36" s="116"/>
      <c r="E36" s="62"/>
      <c r="F36" s="62"/>
      <c r="G36" s="68"/>
      <c r="H36" s="68"/>
      <c r="I36" s="62"/>
      <c r="J36" s="62"/>
      <c r="O36" s="72"/>
    </row>
    <row r="37" spans="1:15" ht="28.9" customHeight="1">
      <c r="A37" s="375"/>
      <c r="B37" s="369"/>
      <c r="C37" s="65" t="s">
        <v>162</v>
      </c>
      <c r="D37" s="69"/>
      <c r="E37" s="62" t="s">
        <v>1394</v>
      </c>
      <c r="F37" s="62" t="s">
        <v>1394</v>
      </c>
      <c r="G37" s="68">
        <v>6</v>
      </c>
      <c r="H37" s="68">
        <v>6</v>
      </c>
      <c r="I37" s="62" t="s">
        <v>40</v>
      </c>
      <c r="J37" s="62" t="s">
        <v>40</v>
      </c>
      <c r="O37" s="72"/>
    </row>
    <row r="38" spans="1:15" ht="15" customHeight="1">
      <c r="A38" s="212"/>
      <c r="B38" s="370"/>
      <c r="C38" s="69" t="s">
        <v>107</v>
      </c>
      <c r="D38" s="69">
        <v>1</v>
      </c>
      <c r="E38" s="62"/>
      <c r="F38" s="62"/>
      <c r="G38" s="68"/>
      <c r="H38" s="68"/>
      <c r="I38" s="62"/>
      <c r="J38" s="62"/>
      <c r="O38" s="72"/>
    </row>
    <row r="39" spans="1:15" ht="15" customHeight="1">
      <c r="A39" s="376"/>
      <c r="B39" s="371"/>
      <c r="C39" s="126" t="s">
        <v>95</v>
      </c>
      <c r="D39" s="116"/>
      <c r="E39" s="62"/>
      <c r="F39" s="62"/>
      <c r="G39" s="68"/>
      <c r="H39" s="68"/>
      <c r="I39" s="62"/>
      <c r="J39" s="62"/>
      <c r="O39" s="72"/>
    </row>
    <row r="40" spans="1:15" ht="24.6" customHeight="1">
      <c r="A40" s="375">
        <v>3</v>
      </c>
      <c r="B40" s="369" t="s">
        <v>1499</v>
      </c>
      <c r="C40" s="65" t="s">
        <v>108</v>
      </c>
      <c r="D40" s="69"/>
      <c r="E40" s="62" t="s">
        <v>1395</v>
      </c>
      <c r="F40" s="62" t="s">
        <v>1395</v>
      </c>
      <c r="G40" s="68">
        <v>5</v>
      </c>
      <c r="H40" s="68">
        <v>5</v>
      </c>
      <c r="I40" s="62" t="s">
        <v>44</v>
      </c>
      <c r="J40" s="62" t="s">
        <v>44</v>
      </c>
      <c r="O40" s="72"/>
    </row>
    <row r="41" spans="1:15" ht="21" customHeight="1">
      <c r="A41" s="375"/>
      <c r="B41" s="369" t="s">
        <v>1500</v>
      </c>
      <c r="C41" s="65" t="s">
        <v>1383</v>
      </c>
      <c r="D41" s="69"/>
      <c r="E41" s="62" t="s">
        <v>579</v>
      </c>
      <c r="F41" s="62" t="s">
        <v>579</v>
      </c>
      <c r="G41" s="68">
        <v>6</v>
      </c>
      <c r="H41" s="68">
        <v>6</v>
      </c>
      <c r="I41" s="62" t="s">
        <v>44</v>
      </c>
      <c r="J41" s="62" t="s">
        <v>44</v>
      </c>
      <c r="O41" s="72"/>
    </row>
    <row r="42" spans="1:15" ht="21" customHeight="1">
      <c r="A42" s="375"/>
      <c r="B42" s="369"/>
      <c r="C42" s="65" t="s">
        <v>109</v>
      </c>
      <c r="D42" s="69"/>
      <c r="E42" s="62" t="s">
        <v>636</v>
      </c>
      <c r="F42" s="62" t="s">
        <v>636</v>
      </c>
      <c r="G42" s="68">
        <v>8</v>
      </c>
      <c r="H42" s="68">
        <v>8</v>
      </c>
      <c r="I42" s="62" t="s">
        <v>44</v>
      </c>
      <c r="J42" s="62" t="s">
        <v>44</v>
      </c>
      <c r="O42" s="72"/>
    </row>
    <row r="43" spans="1:15" ht="24.75" customHeight="1">
      <c r="A43" s="375"/>
      <c r="B43" s="375"/>
      <c r="C43" s="65" t="s">
        <v>2035</v>
      </c>
      <c r="D43" s="69"/>
      <c r="E43" s="62" t="s">
        <v>2036</v>
      </c>
      <c r="F43" s="62" t="s">
        <v>2036</v>
      </c>
      <c r="G43" s="68">
        <v>9</v>
      </c>
      <c r="H43" s="68">
        <v>9</v>
      </c>
      <c r="I43" s="62" t="s">
        <v>1496</v>
      </c>
      <c r="J43" s="62" t="s">
        <v>2065</v>
      </c>
      <c r="O43" s="72"/>
    </row>
    <row r="44" spans="1:15" ht="21.75" customHeight="1">
      <c r="A44" s="212"/>
      <c r="B44" s="370"/>
      <c r="C44" s="69" t="s">
        <v>104</v>
      </c>
      <c r="D44" s="69">
        <v>4</v>
      </c>
      <c r="E44" s="62"/>
      <c r="F44" s="62"/>
      <c r="G44" s="68"/>
      <c r="H44" s="68"/>
      <c r="I44" s="62"/>
      <c r="J44" s="62"/>
      <c r="O44" s="72"/>
    </row>
    <row r="45" spans="1:15" ht="18" customHeight="1">
      <c r="A45" s="374"/>
      <c r="B45" s="366"/>
      <c r="C45" s="120" t="s">
        <v>110</v>
      </c>
      <c r="D45" s="69"/>
      <c r="E45" s="62"/>
      <c r="F45" s="62"/>
      <c r="G45" s="68"/>
      <c r="H45" s="68"/>
      <c r="I45" s="62"/>
      <c r="J45" s="62"/>
      <c r="O45" s="72"/>
    </row>
    <row r="46" spans="1:15" ht="26.25" customHeight="1">
      <c r="A46" s="375">
        <v>4</v>
      </c>
      <c r="B46" s="369" t="s">
        <v>20</v>
      </c>
      <c r="C46" s="65" t="s">
        <v>111</v>
      </c>
      <c r="D46" s="69"/>
      <c r="E46" s="62" t="s">
        <v>637</v>
      </c>
      <c r="F46" s="62" t="s">
        <v>637</v>
      </c>
      <c r="G46" s="68">
        <v>8</v>
      </c>
      <c r="H46" s="68">
        <v>8</v>
      </c>
      <c r="I46" s="62" t="s">
        <v>47</v>
      </c>
      <c r="J46" s="62" t="s">
        <v>47</v>
      </c>
      <c r="O46" s="72"/>
    </row>
    <row r="47" spans="1:15" ht="15" customHeight="1">
      <c r="A47" s="375"/>
      <c r="B47" s="369"/>
      <c r="C47" s="69" t="s">
        <v>112</v>
      </c>
      <c r="D47" s="69">
        <v>1</v>
      </c>
      <c r="E47" s="62"/>
      <c r="F47" s="62"/>
      <c r="G47" s="68"/>
      <c r="H47" s="68"/>
      <c r="I47" s="62"/>
      <c r="J47" s="62"/>
      <c r="O47" s="72"/>
    </row>
    <row r="48" spans="1:15" ht="15" customHeight="1">
      <c r="A48" s="210"/>
      <c r="B48" s="372"/>
      <c r="C48" s="126" t="s">
        <v>95</v>
      </c>
      <c r="D48" s="116"/>
      <c r="E48" s="62"/>
      <c r="F48" s="62"/>
      <c r="G48" s="68"/>
      <c r="H48" s="68"/>
      <c r="I48" s="62"/>
      <c r="J48" s="62"/>
      <c r="O48" s="72"/>
    </row>
    <row r="49" spans="1:15" ht="24" customHeight="1">
      <c r="A49" s="144"/>
      <c r="B49" s="235"/>
      <c r="C49" s="65" t="s">
        <v>113</v>
      </c>
      <c r="D49" s="69"/>
      <c r="E49" s="62" t="s">
        <v>638</v>
      </c>
      <c r="F49" s="62" t="s">
        <v>638</v>
      </c>
      <c r="G49" s="68">
        <v>6</v>
      </c>
      <c r="H49" s="68">
        <v>6</v>
      </c>
      <c r="I49" s="62" t="s">
        <v>47</v>
      </c>
      <c r="J49" s="62" t="s">
        <v>47</v>
      </c>
      <c r="O49" s="72"/>
    </row>
    <row r="50" spans="1:15" ht="24.75" customHeight="1">
      <c r="A50" s="144"/>
      <c r="B50" s="235"/>
      <c r="C50" s="65" t="s">
        <v>1501</v>
      </c>
      <c r="D50" s="69"/>
      <c r="E50" s="62" t="s">
        <v>1502</v>
      </c>
      <c r="F50" s="62" t="s">
        <v>1502</v>
      </c>
      <c r="G50" s="68">
        <v>4</v>
      </c>
      <c r="H50" s="68">
        <v>4</v>
      </c>
      <c r="I50" s="62" t="s">
        <v>47</v>
      </c>
      <c r="J50" s="62" t="s">
        <v>47</v>
      </c>
      <c r="O50" s="72"/>
    </row>
    <row r="51" spans="1:15" ht="21" customHeight="1">
      <c r="A51" s="89"/>
      <c r="B51" s="261"/>
      <c r="C51" s="69" t="s">
        <v>104</v>
      </c>
      <c r="D51" s="69">
        <v>2</v>
      </c>
      <c r="E51" s="62"/>
      <c r="F51" s="62"/>
      <c r="G51" s="68"/>
      <c r="H51" s="68"/>
      <c r="I51" s="62"/>
      <c r="J51" s="62"/>
      <c r="O51" s="72"/>
    </row>
    <row r="52" spans="1:15" ht="15" customHeight="1">
      <c r="A52" s="374"/>
      <c r="B52" s="279"/>
      <c r="C52" s="126" t="s">
        <v>95</v>
      </c>
      <c r="D52" s="69"/>
      <c r="E52" s="62"/>
      <c r="F52" s="62"/>
      <c r="G52" s="68"/>
      <c r="H52" s="68"/>
      <c r="I52" s="62"/>
      <c r="J52" s="62"/>
      <c r="O52" s="72"/>
    </row>
    <row r="53" spans="1:15" ht="30" customHeight="1">
      <c r="A53" s="145">
        <v>5</v>
      </c>
      <c r="B53" s="280" t="s">
        <v>48</v>
      </c>
      <c r="C53" s="54" t="s">
        <v>115</v>
      </c>
      <c r="D53" s="55"/>
      <c r="E53" s="53" t="s">
        <v>180</v>
      </c>
      <c r="F53" s="53" t="s">
        <v>180</v>
      </c>
      <c r="G53" s="200">
        <v>5</v>
      </c>
      <c r="H53" s="200">
        <v>5</v>
      </c>
      <c r="I53" s="53" t="s">
        <v>116</v>
      </c>
      <c r="J53" s="53" t="s">
        <v>116</v>
      </c>
      <c r="O53" s="72"/>
    </row>
    <row r="54" spans="1:15" ht="22.5" customHeight="1">
      <c r="A54" s="364"/>
      <c r="B54" s="178"/>
      <c r="C54" s="54" t="s">
        <v>639</v>
      </c>
      <c r="D54" s="146"/>
      <c r="E54" s="53" t="s">
        <v>640</v>
      </c>
      <c r="F54" s="53" t="s">
        <v>640</v>
      </c>
      <c r="G54" s="200">
        <v>4</v>
      </c>
      <c r="H54" s="200">
        <v>4</v>
      </c>
      <c r="I54" s="62" t="s">
        <v>117</v>
      </c>
      <c r="J54" s="62" t="s">
        <v>117</v>
      </c>
      <c r="O54" s="72"/>
    </row>
    <row r="55" spans="1:15" ht="23.25" customHeight="1">
      <c r="A55" s="364"/>
      <c r="B55" s="178"/>
      <c r="C55" s="54" t="s">
        <v>641</v>
      </c>
      <c r="D55" s="146"/>
      <c r="E55" s="53" t="s">
        <v>642</v>
      </c>
      <c r="F55" s="53" t="s">
        <v>642</v>
      </c>
      <c r="G55" s="200">
        <v>4</v>
      </c>
      <c r="H55" s="200">
        <v>4</v>
      </c>
      <c r="I55" s="62" t="s">
        <v>117</v>
      </c>
      <c r="J55" s="62" t="s">
        <v>117</v>
      </c>
      <c r="O55" s="72"/>
    </row>
    <row r="56" spans="1:15" ht="22.15" customHeight="1">
      <c r="A56" s="365"/>
      <c r="B56" s="405"/>
      <c r="C56" s="65" t="s">
        <v>103</v>
      </c>
      <c r="D56" s="69"/>
      <c r="E56" s="62" t="s">
        <v>118</v>
      </c>
      <c r="F56" s="62" t="s">
        <v>118</v>
      </c>
      <c r="G56" s="68">
        <v>9</v>
      </c>
      <c r="H56" s="68">
        <v>9</v>
      </c>
      <c r="I56" s="62" t="s">
        <v>117</v>
      </c>
      <c r="J56" s="62" t="s">
        <v>117</v>
      </c>
      <c r="O56" s="72"/>
    </row>
    <row r="57" spans="1:15" ht="36.75" customHeight="1">
      <c r="A57" s="374"/>
      <c r="B57" s="366"/>
      <c r="C57" s="54" t="s">
        <v>119</v>
      </c>
      <c r="D57" s="69"/>
      <c r="E57" s="62" t="s">
        <v>120</v>
      </c>
      <c r="F57" s="62" t="s">
        <v>120</v>
      </c>
      <c r="G57" s="68">
        <v>6</v>
      </c>
      <c r="H57" s="68">
        <v>6</v>
      </c>
      <c r="I57" s="62" t="s">
        <v>117</v>
      </c>
      <c r="J57" s="62" t="s">
        <v>117</v>
      </c>
      <c r="O57" s="72"/>
    </row>
    <row r="58" spans="1:15" ht="32.25" customHeight="1">
      <c r="A58" s="375"/>
      <c r="B58" s="369"/>
      <c r="C58" s="54" t="s">
        <v>121</v>
      </c>
      <c r="D58" s="69"/>
      <c r="E58" s="62" t="s">
        <v>1396</v>
      </c>
      <c r="F58" s="62" t="s">
        <v>1396</v>
      </c>
      <c r="G58" s="68">
        <v>6</v>
      </c>
      <c r="H58" s="68">
        <v>6</v>
      </c>
      <c r="I58" s="62" t="s">
        <v>117</v>
      </c>
      <c r="J58" s="62" t="s">
        <v>117</v>
      </c>
      <c r="O58" s="72"/>
    </row>
    <row r="59" spans="1:15" ht="15" customHeight="1">
      <c r="A59" s="375"/>
      <c r="B59" s="369"/>
      <c r="C59" s="69" t="s">
        <v>104</v>
      </c>
      <c r="D59" s="69">
        <v>6</v>
      </c>
      <c r="E59" s="62"/>
      <c r="F59" s="62"/>
      <c r="G59" s="68"/>
      <c r="H59" s="68"/>
      <c r="I59" s="62"/>
      <c r="J59" s="62"/>
      <c r="O59" s="72"/>
    </row>
    <row r="60" spans="1:15" ht="15" customHeight="1">
      <c r="A60" s="375"/>
      <c r="B60" s="369"/>
      <c r="C60" s="120" t="s">
        <v>105</v>
      </c>
      <c r="D60" s="69"/>
      <c r="E60" s="62"/>
      <c r="F60" s="62"/>
      <c r="G60" s="68"/>
      <c r="H60" s="68"/>
      <c r="I60" s="62"/>
      <c r="J60" s="62"/>
      <c r="O60" s="72"/>
    </row>
    <row r="61" spans="1:15" ht="33" customHeight="1">
      <c r="A61" s="375"/>
      <c r="B61" s="369"/>
      <c r="C61" s="65" t="s">
        <v>106</v>
      </c>
      <c r="D61" s="69"/>
      <c r="E61" s="62" t="s">
        <v>643</v>
      </c>
      <c r="F61" s="62" t="s">
        <v>643</v>
      </c>
      <c r="G61" s="68">
        <v>3</v>
      </c>
      <c r="H61" s="68">
        <v>3</v>
      </c>
      <c r="I61" s="62" t="s">
        <v>644</v>
      </c>
      <c r="J61" s="62" t="s">
        <v>644</v>
      </c>
      <c r="O61" s="72"/>
    </row>
    <row r="62" spans="1:15" ht="15" customHeight="1">
      <c r="A62" s="212"/>
      <c r="B62" s="370"/>
      <c r="C62" s="69" t="s">
        <v>107</v>
      </c>
      <c r="D62" s="69">
        <v>1</v>
      </c>
      <c r="E62" s="62"/>
      <c r="F62" s="62"/>
      <c r="G62" s="68"/>
      <c r="H62" s="68"/>
      <c r="I62" s="62"/>
      <c r="J62" s="62"/>
      <c r="O62" s="72"/>
    </row>
    <row r="63" spans="1:15" ht="15" customHeight="1">
      <c r="A63" s="376"/>
      <c r="B63" s="371"/>
      <c r="C63" s="126" t="s">
        <v>95</v>
      </c>
      <c r="D63" s="116"/>
      <c r="E63" s="62"/>
      <c r="F63" s="62"/>
      <c r="G63" s="68"/>
      <c r="H63" s="68"/>
      <c r="I63" s="62"/>
      <c r="J63" s="62"/>
      <c r="O63" s="72"/>
    </row>
    <row r="64" spans="1:15" ht="21" customHeight="1">
      <c r="A64" s="375">
        <v>6</v>
      </c>
      <c r="B64" s="369" t="s">
        <v>1503</v>
      </c>
      <c r="C64" s="65" t="s">
        <v>109</v>
      </c>
      <c r="D64" s="69"/>
      <c r="E64" s="62" t="s">
        <v>123</v>
      </c>
      <c r="F64" s="62" t="s">
        <v>123</v>
      </c>
      <c r="G64" s="68">
        <v>7</v>
      </c>
      <c r="H64" s="68">
        <v>7</v>
      </c>
      <c r="I64" s="62" t="s">
        <v>790</v>
      </c>
      <c r="J64" s="62" t="s">
        <v>790</v>
      </c>
      <c r="O64" s="72"/>
    </row>
    <row r="65" spans="1:15" ht="16.5" customHeight="1">
      <c r="A65" s="375"/>
      <c r="B65" s="369" t="s">
        <v>1504</v>
      </c>
      <c r="C65" s="65" t="s">
        <v>96</v>
      </c>
      <c r="D65" s="69"/>
      <c r="E65" s="62" t="s">
        <v>645</v>
      </c>
      <c r="F65" s="62" t="s">
        <v>645</v>
      </c>
      <c r="G65" s="68">
        <v>7</v>
      </c>
      <c r="H65" s="68">
        <v>7</v>
      </c>
      <c r="I65" s="62" t="s">
        <v>790</v>
      </c>
      <c r="J65" s="62" t="s">
        <v>790</v>
      </c>
      <c r="O65" s="72"/>
    </row>
    <row r="66" spans="1:15" ht="18" customHeight="1">
      <c r="A66" s="375"/>
      <c r="B66" s="369"/>
      <c r="C66" s="65" t="s">
        <v>113</v>
      </c>
      <c r="D66" s="69"/>
      <c r="E66" s="62" t="s">
        <v>176</v>
      </c>
      <c r="F66" s="62" t="s">
        <v>176</v>
      </c>
      <c r="G66" s="68">
        <v>7</v>
      </c>
      <c r="H66" s="68">
        <v>7</v>
      </c>
      <c r="I66" s="62" t="s">
        <v>790</v>
      </c>
      <c r="J66" s="62" t="s">
        <v>790</v>
      </c>
      <c r="O66" s="72"/>
    </row>
    <row r="67" spans="1:15" ht="15" customHeight="1">
      <c r="A67" s="212"/>
      <c r="B67" s="370"/>
      <c r="C67" s="69" t="s">
        <v>104</v>
      </c>
      <c r="D67" s="69">
        <v>3</v>
      </c>
      <c r="E67" s="62"/>
      <c r="F67" s="62"/>
      <c r="G67" s="68"/>
      <c r="H67" s="68"/>
      <c r="I67" s="62"/>
      <c r="J67" s="62"/>
      <c r="O67" s="72"/>
    </row>
    <row r="68" spans="1:15" ht="15" customHeight="1">
      <c r="A68" s="376"/>
      <c r="B68" s="371"/>
      <c r="C68" s="126" t="s">
        <v>95</v>
      </c>
      <c r="D68" s="116"/>
      <c r="E68" s="62"/>
      <c r="F68" s="62"/>
      <c r="G68" s="68"/>
      <c r="H68" s="68"/>
      <c r="I68" s="62"/>
      <c r="J68" s="62"/>
      <c r="O68" s="72"/>
    </row>
    <row r="69" spans="1:15" ht="34.5" customHeight="1">
      <c r="A69" s="277">
        <v>7</v>
      </c>
      <c r="B69" s="276" t="s">
        <v>14</v>
      </c>
      <c r="C69" s="65" t="s">
        <v>646</v>
      </c>
      <c r="D69" s="69"/>
      <c r="E69" s="62" t="s">
        <v>647</v>
      </c>
      <c r="F69" s="62" t="s">
        <v>647</v>
      </c>
      <c r="G69" s="68">
        <v>5</v>
      </c>
      <c r="H69" s="68">
        <v>5</v>
      </c>
      <c r="I69" s="62" t="s">
        <v>64</v>
      </c>
      <c r="J69" s="62" t="s">
        <v>64</v>
      </c>
      <c r="O69" s="72"/>
    </row>
    <row r="70" spans="1:15" ht="17.100000000000001" customHeight="1">
      <c r="A70" s="375"/>
      <c r="B70" s="275" t="s">
        <v>1630</v>
      </c>
      <c r="C70" s="65" t="s">
        <v>109</v>
      </c>
      <c r="D70" s="69"/>
      <c r="E70" s="62" t="s">
        <v>648</v>
      </c>
      <c r="F70" s="62" t="s">
        <v>648</v>
      </c>
      <c r="G70" s="68">
        <v>6</v>
      </c>
      <c r="H70" s="68">
        <v>6</v>
      </c>
      <c r="I70" s="62" t="s">
        <v>101</v>
      </c>
      <c r="J70" s="62" t="s">
        <v>101</v>
      </c>
      <c r="O70" s="72"/>
    </row>
    <row r="71" spans="1:15" ht="33" customHeight="1">
      <c r="A71" s="375"/>
      <c r="B71" s="369"/>
      <c r="C71" s="65" t="s">
        <v>791</v>
      </c>
      <c r="D71" s="69"/>
      <c r="E71" s="62" t="s">
        <v>792</v>
      </c>
      <c r="F71" s="62" t="s">
        <v>792</v>
      </c>
      <c r="G71" s="68">
        <v>4</v>
      </c>
      <c r="H71" s="68">
        <v>4</v>
      </c>
      <c r="I71" s="62" t="s">
        <v>64</v>
      </c>
      <c r="J71" s="62" t="s">
        <v>64</v>
      </c>
      <c r="O71" s="72"/>
    </row>
    <row r="72" spans="1:15" ht="29.25" customHeight="1">
      <c r="A72" s="375"/>
      <c r="B72" s="369"/>
      <c r="C72" s="65" t="s">
        <v>1505</v>
      </c>
      <c r="D72" s="69"/>
      <c r="E72" s="62" t="s">
        <v>1506</v>
      </c>
      <c r="F72" s="62" t="s">
        <v>1506</v>
      </c>
      <c r="G72" s="68">
        <v>5</v>
      </c>
      <c r="H72" s="68">
        <v>5</v>
      </c>
      <c r="I72" s="62" t="s">
        <v>64</v>
      </c>
      <c r="J72" s="62" t="s">
        <v>64</v>
      </c>
      <c r="O72" s="72"/>
    </row>
    <row r="73" spans="1:15" ht="32.450000000000003" customHeight="1">
      <c r="A73" s="375"/>
      <c r="B73" s="369"/>
      <c r="C73" s="65" t="s">
        <v>1507</v>
      </c>
      <c r="D73" s="69"/>
      <c r="E73" s="62" t="s">
        <v>1509</v>
      </c>
      <c r="F73" s="62" t="s">
        <v>1509</v>
      </c>
      <c r="G73" s="68">
        <v>5</v>
      </c>
      <c r="H73" s="68">
        <v>5</v>
      </c>
      <c r="I73" s="62" t="s">
        <v>170</v>
      </c>
      <c r="J73" s="62" t="s">
        <v>170</v>
      </c>
      <c r="O73" s="72"/>
    </row>
    <row r="74" spans="1:15" ht="33" customHeight="1">
      <c r="A74" s="375"/>
      <c r="B74" s="369"/>
      <c r="C74" s="65" t="s">
        <v>1510</v>
      </c>
      <c r="D74" s="69"/>
      <c r="E74" s="62" t="s">
        <v>2060</v>
      </c>
      <c r="F74" s="62" t="s">
        <v>2060</v>
      </c>
      <c r="G74" s="68">
        <v>6</v>
      </c>
      <c r="H74" s="68">
        <v>6</v>
      </c>
      <c r="I74" s="62" t="s">
        <v>71</v>
      </c>
      <c r="J74" s="62" t="s">
        <v>71</v>
      </c>
      <c r="O74" s="72"/>
    </row>
    <row r="75" spans="1:15" ht="17.100000000000001" customHeight="1">
      <c r="A75" s="212"/>
      <c r="B75" s="370"/>
      <c r="C75" s="69" t="s">
        <v>104</v>
      </c>
      <c r="D75" s="69">
        <v>6</v>
      </c>
      <c r="E75" s="62"/>
      <c r="F75" s="62"/>
      <c r="G75" s="68"/>
      <c r="H75" s="68"/>
      <c r="I75" s="62"/>
      <c r="J75" s="62"/>
      <c r="O75" s="72"/>
    </row>
    <row r="76" spans="1:15" ht="17.100000000000001" customHeight="1">
      <c r="A76" s="97"/>
      <c r="B76" s="251"/>
      <c r="C76" s="111" t="s">
        <v>95</v>
      </c>
      <c r="D76" s="83"/>
      <c r="E76" s="62"/>
      <c r="F76" s="62"/>
      <c r="G76" s="383"/>
      <c r="H76" s="383"/>
      <c r="I76" s="62"/>
      <c r="J76" s="62"/>
      <c r="O76" s="72"/>
    </row>
    <row r="77" spans="1:15" ht="30.6" customHeight="1">
      <c r="A77" s="99" t="s">
        <v>157</v>
      </c>
      <c r="B77" s="179" t="s">
        <v>279</v>
      </c>
      <c r="C77" s="82" t="s">
        <v>793</v>
      </c>
      <c r="D77" s="83"/>
      <c r="E77" s="62" t="s">
        <v>794</v>
      </c>
      <c r="F77" s="62" t="s">
        <v>794</v>
      </c>
      <c r="G77" s="383">
        <v>12</v>
      </c>
      <c r="H77" s="383">
        <v>12</v>
      </c>
      <c r="I77" s="62" t="s">
        <v>795</v>
      </c>
      <c r="J77" s="62" t="s">
        <v>795</v>
      </c>
      <c r="O77" s="72"/>
    </row>
    <row r="78" spans="1:15" ht="17.100000000000001" customHeight="1">
      <c r="A78" s="212"/>
      <c r="B78" s="370"/>
      <c r="C78" s="69" t="s">
        <v>104</v>
      </c>
      <c r="D78" s="69">
        <v>1</v>
      </c>
      <c r="E78" s="384"/>
      <c r="F78" s="384"/>
      <c r="G78" s="62"/>
      <c r="H78" s="62"/>
      <c r="I78" s="69"/>
      <c r="J78" s="69"/>
      <c r="O78" s="72"/>
    </row>
    <row r="79" spans="1:15" ht="25.9" customHeight="1">
      <c r="A79" s="33"/>
      <c r="B79" s="542" t="s">
        <v>125</v>
      </c>
      <c r="C79" s="543"/>
      <c r="D79" s="104">
        <f>D47+D30</f>
        <v>2</v>
      </c>
      <c r="E79" s="126"/>
      <c r="F79" s="126"/>
      <c r="G79" s="126"/>
      <c r="H79" s="126"/>
      <c r="I79" s="126"/>
      <c r="J79" s="126"/>
      <c r="O79" s="72"/>
    </row>
    <row r="80" spans="1:15" ht="23.45" customHeight="1">
      <c r="A80" s="33"/>
      <c r="B80" s="542" t="s">
        <v>126</v>
      </c>
      <c r="C80" s="543"/>
      <c r="D80" s="68">
        <f>D75+D67+D59+D51+D35+D24+D44+D78</f>
        <v>36</v>
      </c>
      <c r="E80" s="126"/>
      <c r="F80" s="126"/>
      <c r="G80" s="126"/>
      <c r="H80" s="126"/>
      <c r="I80" s="126"/>
      <c r="J80" s="126"/>
      <c r="O80" s="72"/>
    </row>
    <row r="81" spans="1:15" ht="25.9" customHeight="1">
      <c r="A81" s="33"/>
      <c r="B81" s="542" t="s">
        <v>127</v>
      </c>
      <c r="C81" s="543"/>
      <c r="D81" s="33">
        <f>D38+D27+D62</f>
        <v>3</v>
      </c>
      <c r="E81" s="126"/>
      <c r="F81" s="126"/>
      <c r="G81" s="126"/>
      <c r="H81" s="126"/>
      <c r="I81" s="126"/>
      <c r="J81" s="126"/>
      <c r="O81" s="72"/>
    </row>
    <row r="82" spans="1:15" ht="25.15" customHeight="1">
      <c r="A82" s="33"/>
      <c r="B82" s="116" t="s">
        <v>53</v>
      </c>
      <c r="C82" s="116"/>
      <c r="D82" s="125">
        <f>D81+D80+D79</f>
        <v>41</v>
      </c>
      <c r="E82" s="385"/>
      <c r="F82" s="385"/>
      <c r="G82" s="385"/>
      <c r="H82" s="385"/>
      <c r="I82" s="385"/>
      <c r="J82" s="385"/>
      <c r="O82" s="72"/>
    </row>
    <row r="83" spans="1:15" ht="26.45" customHeight="1">
      <c r="A83" s="62"/>
      <c r="B83" s="569" t="s">
        <v>128</v>
      </c>
      <c r="C83" s="570"/>
      <c r="D83" s="69"/>
      <c r="E83" s="384"/>
      <c r="F83" s="384"/>
      <c r="G83" s="384"/>
      <c r="H83" s="384"/>
      <c r="I83" s="384"/>
      <c r="J83" s="384"/>
      <c r="O83" s="72"/>
    </row>
    <row r="84" spans="1:15" ht="17.45" customHeight="1">
      <c r="A84" s="374"/>
      <c r="B84" s="366"/>
      <c r="C84" s="120" t="s">
        <v>110</v>
      </c>
      <c r="D84" s="69"/>
      <c r="E84" s="62"/>
      <c r="F84" s="62"/>
      <c r="G84" s="70"/>
      <c r="H84" s="70"/>
      <c r="I84" s="62"/>
      <c r="J84" s="62"/>
      <c r="O84" s="72"/>
    </row>
    <row r="85" spans="1:15" ht="17.45" customHeight="1">
      <c r="A85" s="375"/>
      <c r="B85" s="369"/>
      <c r="C85" s="65" t="s">
        <v>129</v>
      </c>
      <c r="D85" s="69"/>
      <c r="E85" s="62" t="s">
        <v>649</v>
      </c>
      <c r="F85" s="62" t="s">
        <v>649</v>
      </c>
      <c r="G85" s="70" t="s">
        <v>61</v>
      </c>
      <c r="H85" s="70" t="s">
        <v>61</v>
      </c>
      <c r="I85" s="71" t="s">
        <v>650</v>
      </c>
      <c r="J85" s="71" t="s">
        <v>650</v>
      </c>
      <c r="O85" s="72"/>
    </row>
    <row r="86" spans="1:15" ht="25.5" customHeight="1">
      <c r="A86" s="375">
        <v>9</v>
      </c>
      <c r="B86" s="369" t="s">
        <v>55</v>
      </c>
      <c r="C86" s="65" t="s">
        <v>129</v>
      </c>
      <c r="D86" s="69"/>
      <c r="E86" s="62" t="s">
        <v>796</v>
      </c>
      <c r="F86" s="62" t="s">
        <v>796</v>
      </c>
      <c r="G86" s="70" t="s">
        <v>77</v>
      </c>
      <c r="H86" s="70" t="s">
        <v>77</v>
      </c>
      <c r="I86" s="71" t="s">
        <v>797</v>
      </c>
      <c r="J86" s="71" t="s">
        <v>797</v>
      </c>
      <c r="O86" s="72"/>
    </row>
    <row r="87" spans="1:15" ht="22.5" customHeight="1">
      <c r="A87" s="375"/>
      <c r="B87" s="369"/>
      <c r="C87" s="65" t="s">
        <v>129</v>
      </c>
      <c r="D87" s="69"/>
      <c r="E87" s="62" t="s">
        <v>798</v>
      </c>
      <c r="F87" s="62" t="s">
        <v>798</v>
      </c>
      <c r="G87" s="70" t="s">
        <v>83</v>
      </c>
      <c r="H87" s="70" t="s">
        <v>83</v>
      </c>
      <c r="I87" s="71" t="s">
        <v>799</v>
      </c>
      <c r="J87" s="71" t="s">
        <v>799</v>
      </c>
      <c r="O87" s="72"/>
    </row>
    <row r="88" spans="1:15" ht="28.9" customHeight="1">
      <c r="A88" s="375"/>
      <c r="B88" s="369"/>
      <c r="C88" s="65" t="s">
        <v>1166</v>
      </c>
      <c r="D88" s="69"/>
      <c r="E88" s="62" t="s">
        <v>1445</v>
      </c>
      <c r="F88" s="62" t="s">
        <v>1445</v>
      </c>
      <c r="G88" s="70" t="s">
        <v>610</v>
      </c>
      <c r="H88" s="70" t="s">
        <v>610</v>
      </c>
      <c r="I88" s="71" t="s">
        <v>1167</v>
      </c>
      <c r="J88" s="71" t="s">
        <v>1167</v>
      </c>
      <c r="O88" s="72"/>
    </row>
    <row r="89" spans="1:15" ht="27.6" customHeight="1">
      <c r="A89" s="375"/>
      <c r="B89" s="369"/>
      <c r="C89" s="65" t="s">
        <v>1168</v>
      </c>
      <c r="D89" s="69"/>
      <c r="E89" s="62" t="s">
        <v>1610</v>
      </c>
      <c r="F89" s="62" t="s">
        <v>1610</v>
      </c>
      <c r="G89" s="70" t="s">
        <v>78</v>
      </c>
      <c r="H89" s="70" t="s">
        <v>78</v>
      </c>
      <c r="I89" s="71" t="s">
        <v>170</v>
      </c>
      <c r="J89" s="71" t="s">
        <v>170</v>
      </c>
      <c r="O89" s="72"/>
    </row>
    <row r="90" spans="1:15" ht="17.25" customHeight="1">
      <c r="A90" s="375"/>
      <c r="B90" s="369"/>
      <c r="C90" s="69" t="s">
        <v>112</v>
      </c>
      <c r="D90" s="69">
        <v>5</v>
      </c>
      <c r="E90" s="62"/>
      <c r="F90" s="62"/>
      <c r="G90" s="70"/>
      <c r="H90" s="70"/>
      <c r="I90" s="62"/>
      <c r="J90" s="62"/>
      <c r="O90" s="72"/>
    </row>
    <row r="91" spans="1:15" ht="20.25" customHeight="1">
      <c r="A91" s="210"/>
      <c r="B91" s="372"/>
      <c r="C91" s="126" t="s">
        <v>95</v>
      </c>
      <c r="D91" s="116"/>
      <c r="E91" s="62"/>
      <c r="F91" s="62"/>
      <c r="G91" s="70"/>
      <c r="H91" s="70"/>
      <c r="I91" s="62"/>
      <c r="J91" s="62"/>
      <c r="O91" s="72"/>
    </row>
    <row r="92" spans="1:15" ht="31.9" customHeight="1">
      <c r="A92" s="210"/>
      <c r="B92" s="372"/>
      <c r="C92" s="78" t="s">
        <v>651</v>
      </c>
      <c r="D92" s="116"/>
      <c r="E92" s="62" t="s">
        <v>652</v>
      </c>
      <c r="F92" s="62" t="s">
        <v>652</v>
      </c>
      <c r="G92" s="70" t="s">
        <v>131</v>
      </c>
      <c r="H92" s="70" t="s">
        <v>131</v>
      </c>
      <c r="I92" s="62" t="s">
        <v>134</v>
      </c>
      <c r="J92" s="62" t="s">
        <v>134</v>
      </c>
      <c r="O92" s="72"/>
    </row>
    <row r="93" spans="1:15" ht="31.15" customHeight="1">
      <c r="A93" s="375"/>
      <c r="B93" s="369"/>
      <c r="C93" s="65" t="s">
        <v>132</v>
      </c>
      <c r="D93" s="69"/>
      <c r="E93" s="62" t="s">
        <v>114</v>
      </c>
      <c r="F93" s="62" t="s">
        <v>114</v>
      </c>
      <c r="G93" s="70" t="s">
        <v>83</v>
      </c>
      <c r="H93" s="70" t="s">
        <v>83</v>
      </c>
      <c r="I93" s="62" t="s">
        <v>134</v>
      </c>
      <c r="J93" s="62" t="s">
        <v>134</v>
      </c>
      <c r="O93" s="72"/>
    </row>
    <row r="94" spans="1:15" ht="27" customHeight="1">
      <c r="A94" s="210"/>
      <c r="B94" s="372"/>
      <c r="C94" s="78" t="s">
        <v>130</v>
      </c>
      <c r="D94" s="116"/>
      <c r="E94" s="62" t="s">
        <v>1397</v>
      </c>
      <c r="F94" s="62" t="s">
        <v>1397</v>
      </c>
      <c r="G94" s="70" t="s">
        <v>83</v>
      </c>
      <c r="H94" s="70" t="s">
        <v>83</v>
      </c>
      <c r="I94" s="62" t="s">
        <v>170</v>
      </c>
      <c r="J94" s="62" t="s">
        <v>170</v>
      </c>
      <c r="O94" s="72"/>
    </row>
    <row r="95" spans="1:15" ht="30" customHeight="1">
      <c r="A95" s="210"/>
      <c r="B95" s="372"/>
      <c r="C95" s="65" t="s">
        <v>800</v>
      </c>
      <c r="D95" s="116"/>
      <c r="E95" s="62" t="s">
        <v>801</v>
      </c>
      <c r="F95" s="62" t="s">
        <v>801</v>
      </c>
      <c r="G95" s="70" t="s">
        <v>83</v>
      </c>
      <c r="H95" s="70" t="s">
        <v>83</v>
      </c>
      <c r="I95" s="62" t="s">
        <v>134</v>
      </c>
      <c r="J95" s="62" t="s">
        <v>134</v>
      </c>
      <c r="O95" s="72"/>
    </row>
    <row r="96" spans="1:15" ht="17.25" customHeight="1">
      <c r="A96" s="375"/>
      <c r="B96" s="369"/>
      <c r="C96" s="65" t="s">
        <v>103</v>
      </c>
      <c r="D96" s="69"/>
      <c r="E96" s="62" t="s">
        <v>1169</v>
      </c>
      <c r="F96" s="62" t="s">
        <v>1169</v>
      </c>
      <c r="G96" s="70" t="s">
        <v>83</v>
      </c>
      <c r="H96" s="70" t="s">
        <v>83</v>
      </c>
      <c r="I96" s="62" t="s">
        <v>814</v>
      </c>
      <c r="J96" s="62" t="s">
        <v>814</v>
      </c>
      <c r="O96" s="72"/>
    </row>
    <row r="97" spans="1:15" ht="24.6" customHeight="1">
      <c r="A97" s="375"/>
      <c r="B97" s="369"/>
      <c r="C97" s="65" t="s">
        <v>1170</v>
      </c>
      <c r="D97" s="62"/>
      <c r="E97" s="62" t="s">
        <v>1171</v>
      </c>
      <c r="F97" s="62" t="s">
        <v>1171</v>
      </c>
      <c r="G97" s="70" t="s">
        <v>131</v>
      </c>
      <c r="H97" s="70" t="s">
        <v>131</v>
      </c>
      <c r="I97" s="62" t="s">
        <v>312</v>
      </c>
      <c r="J97" s="62" t="s">
        <v>312</v>
      </c>
      <c r="O97" s="72"/>
    </row>
    <row r="98" spans="1:15" ht="31.5" customHeight="1">
      <c r="A98" s="375"/>
      <c r="B98" s="369"/>
      <c r="C98" s="65" t="s">
        <v>1511</v>
      </c>
      <c r="D98" s="62"/>
      <c r="E98" s="62" t="s">
        <v>1512</v>
      </c>
      <c r="F98" s="62" t="s">
        <v>1512</v>
      </c>
      <c r="G98" s="70" t="s">
        <v>131</v>
      </c>
      <c r="H98" s="70" t="s">
        <v>131</v>
      </c>
      <c r="I98" s="62" t="s">
        <v>1477</v>
      </c>
      <c r="J98" s="62" t="s">
        <v>1477</v>
      </c>
      <c r="O98" s="72"/>
    </row>
    <row r="99" spans="1:15" ht="22.9" customHeight="1">
      <c r="A99" s="212"/>
      <c r="B99" s="370"/>
      <c r="C99" s="69" t="s">
        <v>104</v>
      </c>
      <c r="D99" s="69">
        <v>7</v>
      </c>
      <c r="E99" s="384"/>
      <c r="F99" s="384"/>
      <c r="G99" s="87"/>
      <c r="H99" s="87"/>
      <c r="I99" s="69"/>
      <c r="J99" s="69"/>
      <c r="O99" s="72"/>
    </row>
    <row r="100" spans="1:15" ht="16.899999999999999" customHeight="1">
      <c r="A100" s="374"/>
      <c r="B100" s="366"/>
      <c r="C100" s="120" t="s">
        <v>95</v>
      </c>
      <c r="D100" s="69"/>
      <c r="E100" s="75"/>
      <c r="F100" s="75"/>
      <c r="G100" s="84"/>
      <c r="H100" s="84"/>
      <c r="I100" s="98"/>
      <c r="J100" s="98"/>
      <c r="O100" s="72"/>
    </row>
    <row r="101" spans="1:15" ht="32.25" customHeight="1">
      <c r="A101" s="375">
        <v>10</v>
      </c>
      <c r="B101" s="369" t="s">
        <v>133</v>
      </c>
      <c r="C101" s="65" t="s">
        <v>2061</v>
      </c>
      <c r="D101" s="69"/>
      <c r="E101" s="75" t="s">
        <v>653</v>
      </c>
      <c r="F101" s="75" t="s">
        <v>653</v>
      </c>
      <c r="G101" s="84">
        <v>8</v>
      </c>
      <c r="H101" s="84">
        <v>8</v>
      </c>
      <c r="I101" s="75" t="s">
        <v>134</v>
      </c>
      <c r="J101" s="75" t="s">
        <v>134</v>
      </c>
      <c r="O101" s="72"/>
    </row>
    <row r="102" spans="1:15" ht="18" customHeight="1">
      <c r="A102" s="375"/>
      <c r="B102" s="369"/>
      <c r="C102" s="69" t="s">
        <v>104</v>
      </c>
      <c r="D102" s="69">
        <v>1</v>
      </c>
      <c r="E102" s="75"/>
      <c r="F102" s="75"/>
      <c r="G102" s="84"/>
      <c r="H102" s="84"/>
      <c r="I102" s="98"/>
      <c r="J102" s="98"/>
      <c r="O102" s="72"/>
    </row>
    <row r="103" spans="1:15" ht="16.899999999999999" customHeight="1">
      <c r="A103" s="375"/>
      <c r="B103" s="369"/>
      <c r="C103" s="120" t="s">
        <v>105</v>
      </c>
      <c r="D103" s="69"/>
      <c r="E103" s="75"/>
      <c r="F103" s="75"/>
      <c r="G103" s="84"/>
      <c r="H103" s="84"/>
      <c r="I103" s="98"/>
      <c r="J103" s="98"/>
      <c r="O103" s="72"/>
    </row>
    <row r="104" spans="1:15" ht="30.75" customHeight="1">
      <c r="A104" s="99"/>
      <c r="B104" s="179"/>
      <c r="C104" s="82" t="s">
        <v>802</v>
      </c>
      <c r="D104" s="83"/>
      <c r="E104" s="84" t="s">
        <v>1172</v>
      </c>
      <c r="F104" s="84" t="s">
        <v>1172</v>
      </c>
      <c r="G104" s="68">
        <v>7</v>
      </c>
      <c r="H104" s="68">
        <v>7</v>
      </c>
      <c r="I104" s="75" t="s">
        <v>803</v>
      </c>
      <c r="J104" s="75" t="s">
        <v>803</v>
      </c>
      <c r="O104" s="72"/>
    </row>
    <row r="105" spans="1:15" ht="32.25" customHeight="1">
      <c r="A105" s="99"/>
      <c r="B105" s="179"/>
      <c r="C105" s="82" t="s">
        <v>805</v>
      </c>
      <c r="D105" s="83"/>
      <c r="E105" s="84" t="s">
        <v>1173</v>
      </c>
      <c r="F105" s="84" t="s">
        <v>1173</v>
      </c>
      <c r="G105" s="84">
        <v>5</v>
      </c>
      <c r="H105" s="84">
        <v>5</v>
      </c>
      <c r="I105" s="75" t="s">
        <v>806</v>
      </c>
      <c r="J105" s="75" t="s">
        <v>806</v>
      </c>
      <c r="O105" s="72"/>
    </row>
    <row r="106" spans="1:15" ht="24.75" customHeight="1">
      <c r="A106" s="99"/>
      <c r="B106" s="179"/>
      <c r="C106" s="82" t="s">
        <v>1513</v>
      </c>
      <c r="D106" s="83"/>
      <c r="E106" s="84" t="s">
        <v>1514</v>
      </c>
      <c r="F106" s="84" t="s">
        <v>1514</v>
      </c>
      <c r="G106" s="84">
        <v>9</v>
      </c>
      <c r="H106" s="84">
        <v>9</v>
      </c>
      <c r="I106" s="75" t="s">
        <v>193</v>
      </c>
      <c r="J106" s="75" t="s">
        <v>193</v>
      </c>
      <c r="O106" s="72"/>
    </row>
    <row r="107" spans="1:15" ht="22.5" customHeight="1">
      <c r="A107" s="212"/>
      <c r="B107" s="370"/>
      <c r="C107" s="69" t="s">
        <v>107</v>
      </c>
      <c r="D107" s="69">
        <v>3</v>
      </c>
      <c r="E107" s="62"/>
      <c r="F107" s="62"/>
      <c r="G107" s="87"/>
      <c r="H107" s="87"/>
      <c r="I107" s="69"/>
      <c r="J107" s="69"/>
      <c r="O107" s="72"/>
    </row>
    <row r="108" spans="1:15" ht="20.25" customHeight="1">
      <c r="A108" s="88"/>
      <c r="B108" s="247"/>
      <c r="C108" s="147" t="s">
        <v>95</v>
      </c>
      <c r="D108" s="85"/>
      <c r="E108" s="63"/>
      <c r="F108" s="63"/>
      <c r="G108" s="69"/>
      <c r="H108" s="69"/>
      <c r="I108" s="384"/>
      <c r="J108" s="384"/>
      <c r="O108" s="72"/>
    </row>
    <row r="109" spans="1:15" ht="27.6" customHeight="1">
      <c r="A109" s="375"/>
      <c r="B109" s="369"/>
      <c r="C109" s="65" t="s">
        <v>654</v>
      </c>
      <c r="D109" s="69"/>
      <c r="E109" s="62" t="s">
        <v>655</v>
      </c>
      <c r="F109" s="62" t="s">
        <v>655</v>
      </c>
      <c r="G109" s="62">
        <v>10</v>
      </c>
      <c r="H109" s="62">
        <v>10</v>
      </c>
      <c r="I109" s="62" t="s">
        <v>59</v>
      </c>
      <c r="J109" s="62" t="s">
        <v>59</v>
      </c>
      <c r="O109" s="72"/>
    </row>
    <row r="110" spans="1:15" ht="28.15" customHeight="1">
      <c r="A110" s="375">
        <v>11</v>
      </c>
      <c r="B110" s="375" t="s">
        <v>56</v>
      </c>
      <c r="C110" s="65" t="s">
        <v>807</v>
      </c>
      <c r="D110" s="69"/>
      <c r="E110" s="62" t="s">
        <v>808</v>
      </c>
      <c r="F110" s="62" t="s">
        <v>808</v>
      </c>
      <c r="G110" s="62">
        <v>8</v>
      </c>
      <c r="H110" s="62">
        <v>8</v>
      </c>
      <c r="I110" s="62" t="s">
        <v>1174</v>
      </c>
      <c r="J110" s="62" t="s">
        <v>1174</v>
      </c>
      <c r="O110" s="72"/>
    </row>
    <row r="111" spans="1:15" ht="25.9" customHeight="1">
      <c r="A111" s="375"/>
      <c r="B111" s="369"/>
      <c r="C111" s="65" t="s">
        <v>809</v>
      </c>
      <c r="D111" s="69"/>
      <c r="E111" s="62" t="s">
        <v>810</v>
      </c>
      <c r="F111" s="62" t="s">
        <v>810</v>
      </c>
      <c r="G111" s="62">
        <v>8</v>
      </c>
      <c r="H111" s="62">
        <v>8</v>
      </c>
      <c r="I111" s="62" t="s">
        <v>811</v>
      </c>
      <c r="J111" s="62" t="s">
        <v>811</v>
      </c>
      <c r="O111" s="72"/>
    </row>
    <row r="112" spans="1:15" ht="26.25" customHeight="1">
      <c r="A112" s="375"/>
      <c r="B112" s="369"/>
      <c r="C112" s="65" t="s">
        <v>812</v>
      </c>
      <c r="D112" s="69"/>
      <c r="E112" s="62" t="s">
        <v>808</v>
      </c>
      <c r="F112" s="62" t="s">
        <v>808</v>
      </c>
      <c r="G112" s="62">
        <v>10</v>
      </c>
      <c r="H112" s="62">
        <v>10</v>
      </c>
      <c r="I112" s="62" t="s">
        <v>59</v>
      </c>
      <c r="J112" s="62" t="s">
        <v>59</v>
      </c>
      <c r="O112" s="72"/>
    </row>
    <row r="113" spans="1:15" ht="24.75" customHeight="1">
      <c r="A113" s="375"/>
      <c r="B113" s="369"/>
      <c r="C113" s="65" t="s">
        <v>109</v>
      </c>
      <c r="D113" s="69"/>
      <c r="E113" s="62" t="s">
        <v>813</v>
      </c>
      <c r="F113" s="62" t="s">
        <v>813</v>
      </c>
      <c r="G113" s="62">
        <v>9</v>
      </c>
      <c r="H113" s="62">
        <v>9</v>
      </c>
      <c r="I113" s="62" t="s">
        <v>814</v>
      </c>
      <c r="J113" s="62" t="s">
        <v>814</v>
      </c>
      <c r="O113" s="72"/>
    </row>
    <row r="114" spans="1:15" ht="24.75" customHeight="1">
      <c r="A114" s="375"/>
      <c r="B114" s="375"/>
      <c r="C114" s="65" t="s">
        <v>2039</v>
      </c>
      <c r="D114" s="69"/>
      <c r="E114" s="62" t="s">
        <v>1547</v>
      </c>
      <c r="F114" s="62" t="s">
        <v>1547</v>
      </c>
      <c r="G114" s="62">
        <v>8</v>
      </c>
      <c r="H114" s="62">
        <v>8</v>
      </c>
      <c r="I114" s="62" t="s">
        <v>59</v>
      </c>
      <c r="J114" s="62" t="s">
        <v>59</v>
      </c>
      <c r="O114" s="72"/>
    </row>
    <row r="115" spans="1:15" ht="18.75" customHeight="1">
      <c r="A115" s="375"/>
      <c r="B115" s="369"/>
      <c r="C115" s="69" t="s">
        <v>104</v>
      </c>
      <c r="D115" s="69">
        <v>6</v>
      </c>
      <c r="E115" s="62"/>
      <c r="F115" s="62"/>
      <c r="G115" s="62"/>
      <c r="H115" s="62"/>
      <c r="I115" s="62"/>
      <c r="J115" s="62"/>
      <c r="O115" s="72"/>
    </row>
    <row r="116" spans="1:15" ht="20.25" customHeight="1">
      <c r="A116" s="375"/>
      <c r="B116" s="369"/>
      <c r="C116" s="120" t="s">
        <v>105</v>
      </c>
      <c r="D116" s="69"/>
      <c r="E116" s="62"/>
      <c r="F116" s="62"/>
      <c r="G116" s="62"/>
      <c r="H116" s="62"/>
      <c r="I116" s="62"/>
      <c r="J116" s="62"/>
      <c r="O116" s="72"/>
    </row>
    <row r="117" spans="1:15" ht="24.75" customHeight="1">
      <c r="A117" s="375"/>
      <c r="B117" s="369"/>
      <c r="C117" s="65" t="s">
        <v>136</v>
      </c>
      <c r="D117" s="69"/>
      <c r="E117" s="62" t="s">
        <v>656</v>
      </c>
      <c r="F117" s="62" t="s">
        <v>656</v>
      </c>
      <c r="G117" s="62">
        <v>7</v>
      </c>
      <c r="H117" s="62">
        <v>7</v>
      </c>
      <c r="I117" s="62" t="s">
        <v>40</v>
      </c>
      <c r="J117" s="62" t="s">
        <v>40</v>
      </c>
      <c r="O117" s="72"/>
    </row>
    <row r="118" spans="1:15" ht="53.45" customHeight="1">
      <c r="A118" s="375"/>
      <c r="B118" s="369"/>
      <c r="C118" s="65" t="s">
        <v>657</v>
      </c>
      <c r="D118" s="69"/>
      <c r="E118" s="62" t="s">
        <v>2062</v>
      </c>
      <c r="F118" s="62" t="s">
        <v>2062</v>
      </c>
      <c r="G118" s="70" t="s">
        <v>131</v>
      </c>
      <c r="H118" s="70" t="s">
        <v>131</v>
      </c>
      <c r="I118" s="62" t="s">
        <v>658</v>
      </c>
      <c r="J118" s="62" t="s">
        <v>658</v>
      </c>
      <c r="O118" s="72"/>
    </row>
    <row r="119" spans="1:15" ht="36" customHeight="1">
      <c r="A119" s="375"/>
      <c r="B119" s="369"/>
      <c r="C119" s="65" t="s">
        <v>137</v>
      </c>
      <c r="D119" s="69"/>
      <c r="E119" s="62" t="s">
        <v>659</v>
      </c>
      <c r="F119" s="62" t="s">
        <v>659</v>
      </c>
      <c r="G119" s="70" t="s">
        <v>83</v>
      </c>
      <c r="H119" s="70" t="s">
        <v>83</v>
      </c>
      <c r="I119" s="62" t="s">
        <v>551</v>
      </c>
      <c r="J119" s="62" t="s">
        <v>551</v>
      </c>
      <c r="O119" s="72"/>
    </row>
    <row r="120" spans="1:15" ht="30" customHeight="1">
      <c r="A120" s="375"/>
      <c r="B120" s="369"/>
      <c r="C120" s="65" t="s">
        <v>815</v>
      </c>
      <c r="D120" s="69"/>
      <c r="E120" s="62" t="s">
        <v>816</v>
      </c>
      <c r="F120" s="62" t="s">
        <v>816</v>
      </c>
      <c r="G120" s="70" t="s">
        <v>131</v>
      </c>
      <c r="H120" s="70" t="s">
        <v>131</v>
      </c>
      <c r="I120" s="62" t="s">
        <v>658</v>
      </c>
      <c r="J120" s="62" t="s">
        <v>658</v>
      </c>
      <c r="O120" s="72"/>
    </row>
    <row r="121" spans="1:15" ht="33" customHeight="1">
      <c r="A121" s="375"/>
      <c r="B121" s="369"/>
      <c r="C121" s="65" t="s">
        <v>1175</v>
      </c>
      <c r="D121" s="69"/>
      <c r="E121" s="62" t="s">
        <v>1176</v>
      </c>
      <c r="F121" s="62" t="s">
        <v>1176</v>
      </c>
      <c r="G121" s="70" t="s">
        <v>83</v>
      </c>
      <c r="H121" s="70" t="s">
        <v>83</v>
      </c>
      <c r="I121" s="62" t="s">
        <v>1177</v>
      </c>
      <c r="J121" s="62" t="s">
        <v>1177</v>
      </c>
      <c r="O121" s="72"/>
    </row>
    <row r="122" spans="1:15" ht="21.75" customHeight="1">
      <c r="A122" s="212"/>
      <c r="B122" s="370"/>
      <c r="C122" s="69" t="s">
        <v>107</v>
      </c>
      <c r="D122" s="69">
        <v>5</v>
      </c>
      <c r="E122" s="69"/>
      <c r="F122" s="69"/>
      <c r="G122" s="135"/>
      <c r="H122" s="135"/>
      <c r="I122" s="69"/>
      <c r="J122" s="69"/>
      <c r="O122" s="72"/>
    </row>
    <row r="123" spans="1:15" ht="18.75" customHeight="1">
      <c r="A123" s="182"/>
      <c r="B123" s="281"/>
      <c r="C123" s="147" t="s">
        <v>95</v>
      </c>
      <c r="D123" s="85"/>
      <c r="E123" s="384"/>
      <c r="F123" s="384"/>
      <c r="G123" s="87"/>
      <c r="H123" s="87"/>
      <c r="I123" s="69"/>
      <c r="J123" s="69"/>
      <c r="O123" s="72"/>
    </row>
    <row r="124" spans="1:15" ht="29.25" customHeight="1">
      <c r="A124" s="96">
        <v>12</v>
      </c>
      <c r="B124" s="250" t="s">
        <v>591</v>
      </c>
      <c r="C124" s="65" t="s">
        <v>817</v>
      </c>
      <c r="D124" s="85"/>
      <c r="E124" s="62" t="s">
        <v>796</v>
      </c>
      <c r="F124" s="62" t="s">
        <v>796</v>
      </c>
      <c r="G124" s="62">
        <v>5</v>
      </c>
      <c r="H124" s="62">
        <v>5</v>
      </c>
      <c r="I124" s="62" t="s">
        <v>818</v>
      </c>
      <c r="J124" s="62" t="s">
        <v>818</v>
      </c>
      <c r="O124" s="72"/>
    </row>
    <row r="125" spans="1:15" ht="30.75" customHeight="1">
      <c r="A125" s="183"/>
      <c r="B125" s="250" t="s">
        <v>1475</v>
      </c>
      <c r="C125" s="63" t="s">
        <v>819</v>
      </c>
      <c r="D125" s="85"/>
      <c r="E125" s="62" t="s">
        <v>820</v>
      </c>
      <c r="F125" s="62" t="s">
        <v>820</v>
      </c>
      <c r="G125" s="62">
        <v>2</v>
      </c>
      <c r="H125" s="62">
        <v>2</v>
      </c>
      <c r="I125" s="68" t="s">
        <v>59</v>
      </c>
      <c r="J125" s="68" t="s">
        <v>59</v>
      </c>
      <c r="O125" s="72"/>
    </row>
    <row r="126" spans="1:15" ht="27" customHeight="1">
      <c r="A126" s="183"/>
      <c r="B126" s="262"/>
      <c r="C126" s="63" t="s">
        <v>821</v>
      </c>
      <c r="D126" s="85"/>
      <c r="E126" s="62" t="s">
        <v>139</v>
      </c>
      <c r="F126" s="62" t="s">
        <v>139</v>
      </c>
      <c r="G126" s="62">
        <v>2</v>
      </c>
      <c r="H126" s="62">
        <v>2</v>
      </c>
      <c r="I126" s="68" t="s">
        <v>818</v>
      </c>
      <c r="J126" s="68" t="s">
        <v>818</v>
      </c>
      <c r="O126" s="72"/>
    </row>
    <row r="127" spans="1:15" ht="34.5" customHeight="1">
      <c r="A127" s="183"/>
      <c r="B127" s="262"/>
      <c r="C127" s="65" t="s">
        <v>822</v>
      </c>
      <c r="D127" s="85"/>
      <c r="E127" s="62" t="s">
        <v>823</v>
      </c>
      <c r="F127" s="62" t="s">
        <v>823</v>
      </c>
      <c r="G127" s="62">
        <v>8</v>
      </c>
      <c r="H127" s="62">
        <v>8</v>
      </c>
      <c r="I127" s="68" t="s">
        <v>64</v>
      </c>
      <c r="J127" s="68" t="s">
        <v>64</v>
      </c>
      <c r="O127" s="72"/>
    </row>
    <row r="128" spans="1:15" ht="39" customHeight="1">
      <c r="A128" s="184"/>
      <c r="B128" s="264"/>
      <c r="C128" s="63" t="s">
        <v>824</v>
      </c>
      <c r="D128" s="85"/>
      <c r="E128" s="62" t="s">
        <v>825</v>
      </c>
      <c r="F128" s="62" t="s">
        <v>825</v>
      </c>
      <c r="G128" s="62">
        <v>5</v>
      </c>
      <c r="H128" s="62">
        <v>5</v>
      </c>
      <c r="I128" s="68" t="s">
        <v>140</v>
      </c>
      <c r="J128" s="68" t="s">
        <v>140</v>
      </c>
      <c r="O128" s="72"/>
    </row>
    <row r="129" spans="1:15" ht="39.6" customHeight="1">
      <c r="A129" s="182"/>
      <c r="B129" s="281"/>
      <c r="C129" s="63" t="s">
        <v>826</v>
      </c>
      <c r="D129" s="85"/>
      <c r="E129" s="62" t="s">
        <v>827</v>
      </c>
      <c r="F129" s="62" t="s">
        <v>827</v>
      </c>
      <c r="G129" s="62">
        <v>3</v>
      </c>
      <c r="H129" s="62">
        <v>3</v>
      </c>
      <c r="I129" s="62" t="s">
        <v>828</v>
      </c>
      <c r="J129" s="62" t="s">
        <v>828</v>
      </c>
      <c r="O129" s="72"/>
    </row>
    <row r="130" spans="1:15" ht="40.15" customHeight="1">
      <c r="A130" s="183"/>
      <c r="B130" s="262"/>
      <c r="C130" s="63" t="s">
        <v>829</v>
      </c>
      <c r="D130" s="85"/>
      <c r="E130" s="62" t="s">
        <v>830</v>
      </c>
      <c r="F130" s="62" t="s">
        <v>830</v>
      </c>
      <c r="G130" s="62">
        <v>6</v>
      </c>
      <c r="H130" s="62">
        <v>6</v>
      </c>
      <c r="I130" s="62" t="s">
        <v>828</v>
      </c>
      <c r="J130" s="62" t="s">
        <v>828</v>
      </c>
      <c r="O130" s="72"/>
    </row>
    <row r="131" spans="1:15" ht="29.25" customHeight="1">
      <c r="A131" s="183"/>
      <c r="B131" s="262"/>
      <c r="C131" s="65" t="s">
        <v>831</v>
      </c>
      <c r="D131" s="85"/>
      <c r="E131" s="62" t="s">
        <v>832</v>
      </c>
      <c r="F131" s="62" t="s">
        <v>832</v>
      </c>
      <c r="G131" s="62">
        <v>6</v>
      </c>
      <c r="H131" s="62">
        <v>6</v>
      </c>
      <c r="I131" s="62" t="s">
        <v>98</v>
      </c>
      <c r="J131" s="62" t="s">
        <v>98</v>
      </c>
      <c r="O131" s="72"/>
    </row>
    <row r="132" spans="1:15" ht="29.25" customHeight="1">
      <c r="A132" s="183"/>
      <c r="B132" s="262"/>
      <c r="C132" s="63" t="s">
        <v>833</v>
      </c>
      <c r="D132" s="85"/>
      <c r="E132" s="62" t="s">
        <v>834</v>
      </c>
      <c r="F132" s="62" t="s">
        <v>834</v>
      </c>
      <c r="G132" s="62">
        <v>8</v>
      </c>
      <c r="H132" s="62">
        <v>8</v>
      </c>
      <c r="I132" s="62" t="s">
        <v>752</v>
      </c>
      <c r="J132" s="62" t="s">
        <v>752</v>
      </c>
      <c r="O132" s="72"/>
    </row>
    <row r="133" spans="1:15" ht="29.25" customHeight="1">
      <c r="A133" s="183"/>
      <c r="B133" s="262"/>
      <c r="C133" s="63" t="s">
        <v>835</v>
      </c>
      <c r="D133" s="85"/>
      <c r="E133" s="62" t="s">
        <v>525</v>
      </c>
      <c r="F133" s="62" t="s">
        <v>525</v>
      </c>
      <c r="G133" s="62">
        <v>6</v>
      </c>
      <c r="H133" s="62">
        <v>6</v>
      </c>
      <c r="I133" s="62" t="s">
        <v>755</v>
      </c>
      <c r="J133" s="62" t="s">
        <v>755</v>
      </c>
      <c r="O133" s="72"/>
    </row>
    <row r="134" spans="1:15" ht="28.9" customHeight="1">
      <c r="A134" s="183"/>
      <c r="B134" s="262"/>
      <c r="C134" s="63" t="s">
        <v>837</v>
      </c>
      <c r="D134" s="85"/>
      <c r="E134" s="62" t="s">
        <v>836</v>
      </c>
      <c r="F134" s="62" t="s">
        <v>836</v>
      </c>
      <c r="G134" s="62">
        <v>4</v>
      </c>
      <c r="H134" s="62">
        <v>4</v>
      </c>
      <c r="I134" s="62" t="s">
        <v>755</v>
      </c>
      <c r="J134" s="62" t="s">
        <v>755</v>
      </c>
      <c r="O134" s="72"/>
    </row>
    <row r="135" spans="1:15" ht="31.15" customHeight="1">
      <c r="A135" s="183"/>
      <c r="B135" s="262"/>
      <c r="C135" s="63" t="s">
        <v>838</v>
      </c>
      <c r="D135" s="85"/>
      <c r="E135" s="62" t="s">
        <v>1515</v>
      </c>
      <c r="F135" s="62" t="s">
        <v>1515</v>
      </c>
      <c r="G135" s="62">
        <v>4</v>
      </c>
      <c r="H135" s="62">
        <v>4</v>
      </c>
      <c r="I135" s="62" t="s">
        <v>755</v>
      </c>
      <c r="J135" s="62" t="s">
        <v>755</v>
      </c>
      <c r="O135" s="72"/>
    </row>
    <row r="136" spans="1:15" ht="29.25" customHeight="1">
      <c r="A136" s="183"/>
      <c r="B136" s="262"/>
      <c r="C136" s="65" t="s">
        <v>1178</v>
      </c>
      <c r="D136" s="85"/>
      <c r="E136" s="62" t="s">
        <v>1179</v>
      </c>
      <c r="F136" s="62" t="s">
        <v>1179</v>
      </c>
      <c r="G136" s="62">
        <v>9</v>
      </c>
      <c r="H136" s="62">
        <v>9</v>
      </c>
      <c r="I136" s="62" t="s">
        <v>1180</v>
      </c>
      <c r="J136" s="62" t="s">
        <v>1180</v>
      </c>
      <c r="O136" s="72"/>
    </row>
    <row r="137" spans="1:15" ht="37.15" customHeight="1">
      <c r="A137" s="183"/>
      <c r="B137" s="262"/>
      <c r="C137" s="65" t="s">
        <v>1181</v>
      </c>
      <c r="D137" s="85"/>
      <c r="E137" s="62" t="s">
        <v>1182</v>
      </c>
      <c r="F137" s="62" t="s">
        <v>1182</v>
      </c>
      <c r="G137" s="62"/>
      <c r="H137" s="62"/>
      <c r="I137" s="62" t="s">
        <v>752</v>
      </c>
      <c r="J137" s="62" t="s">
        <v>752</v>
      </c>
      <c r="O137" s="72"/>
    </row>
    <row r="138" spans="1:15" ht="25.5" customHeight="1">
      <c r="A138" s="183"/>
      <c r="B138" s="262"/>
      <c r="C138" s="65" t="s">
        <v>1183</v>
      </c>
      <c r="D138" s="85"/>
      <c r="E138" s="62" t="s">
        <v>1184</v>
      </c>
      <c r="F138" s="62" t="s">
        <v>1184</v>
      </c>
      <c r="G138" s="62">
        <v>6</v>
      </c>
      <c r="H138" s="62">
        <v>6</v>
      </c>
      <c r="I138" s="62" t="s">
        <v>138</v>
      </c>
      <c r="J138" s="62" t="s">
        <v>138</v>
      </c>
      <c r="O138" s="72"/>
    </row>
    <row r="139" spans="1:15" ht="54" customHeight="1">
      <c r="A139" s="183"/>
      <c r="B139" s="262"/>
      <c r="C139" s="65" t="s">
        <v>1185</v>
      </c>
      <c r="D139" s="85"/>
      <c r="E139" s="62" t="s">
        <v>1186</v>
      </c>
      <c r="F139" s="62" t="s">
        <v>1186</v>
      </c>
      <c r="G139" s="62">
        <v>5</v>
      </c>
      <c r="H139" s="62">
        <v>5</v>
      </c>
      <c r="I139" s="62" t="s">
        <v>828</v>
      </c>
      <c r="J139" s="62" t="s">
        <v>828</v>
      </c>
      <c r="O139" s="72"/>
    </row>
    <row r="140" spans="1:15" ht="27.75" customHeight="1">
      <c r="A140" s="183"/>
      <c r="B140" s="262"/>
      <c r="C140" s="63" t="s">
        <v>1187</v>
      </c>
      <c r="D140" s="85"/>
      <c r="E140" s="71" t="s">
        <v>1188</v>
      </c>
      <c r="F140" s="71" t="s">
        <v>1188</v>
      </c>
      <c r="G140" s="62">
        <v>6</v>
      </c>
      <c r="H140" s="62">
        <v>6</v>
      </c>
      <c r="I140" s="71" t="s">
        <v>1189</v>
      </c>
      <c r="J140" s="71" t="s">
        <v>1189</v>
      </c>
      <c r="O140" s="72"/>
    </row>
    <row r="141" spans="1:15" ht="39" customHeight="1">
      <c r="A141" s="183"/>
      <c r="B141" s="262"/>
      <c r="C141" s="63" t="s">
        <v>1190</v>
      </c>
      <c r="D141" s="85"/>
      <c r="E141" s="71" t="s">
        <v>1191</v>
      </c>
      <c r="F141" s="71" t="s">
        <v>1191</v>
      </c>
      <c r="G141" s="62">
        <v>8</v>
      </c>
      <c r="H141" s="62">
        <v>8</v>
      </c>
      <c r="I141" s="71" t="s">
        <v>1192</v>
      </c>
      <c r="J141" s="71" t="s">
        <v>1192</v>
      </c>
      <c r="O141" s="72"/>
    </row>
    <row r="142" spans="1:15" ht="27.75" customHeight="1">
      <c r="A142" s="183"/>
      <c r="B142" s="262"/>
      <c r="C142" s="65" t="s">
        <v>1193</v>
      </c>
      <c r="D142" s="85"/>
      <c r="E142" s="71" t="s">
        <v>1194</v>
      </c>
      <c r="F142" s="71" t="s">
        <v>1194</v>
      </c>
      <c r="G142" s="62">
        <v>8</v>
      </c>
      <c r="H142" s="62">
        <v>8</v>
      </c>
      <c r="I142" s="71" t="s">
        <v>1056</v>
      </c>
      <c r="J142" s="71" t="s">
        <v>1056</v>
      </c>
      <c r="O142" s="72"/>
    </row>
    <row r="143" spans="1:15" ht="27.75" customHeight="1">
      <c r="A143" s="96"/>
      <c r="B143" s="250"/>
      <c r="C143" s="63" t="s">
        <v>1195</v>
      </c>
      <c r="D143" s="84"/>
      <c r="E143" s="86" t="s">
        <v>1196</v>
      </c>
      <c r="F143" s="86" t="s">
        <v>1196</v>
      </c>
      <c r="G143" s="62">
        <v>8</v>
      </c>
      <c r="H143" s="62">
        <v>8</v>
      </c>
      <c r="I143" s="68" t="s">
        <v>662</v>
      </c>
      <c r="J143" s="68" t="s">
        <v>662</v>
      </c>
      <c r="O143" s="72"/>
    </row>
    <row r="144" spans="1:15" ht="30" customHeight="1">
      <c r="A144" s="96"/>
      <c r="B144" s="250"/>
      <c r="C144" s="63" t="s">
        <v>1197</v>
      </c>
      <c r="D144" s="84"/>
      <c r="E144" s="86" t="s">
        <v>1199</v>
      </c>
      <c r="F144" s="86" t="s">
        <v>1199</v>
      </c>
      <c r="G144" s="62">
        <v>6</v>
      </c>
      <c r="H144" s="62">
        <v>6</v>
      </c>
      <c r="I144" s="68" t="s">
        <v>662</v>
      </c>
      <c r="J144" s="68" t="s">
        <v>662</v>
      </c>
      <c r="O144" s="72"/>
    </row>
    <row r="145" spans="1:15" ht="27.75" customHeight="1">
      <c r="A145" s="96"/>
      <c r="B145" s="250"/>
      <c r="C145" s="63" t="s">
        <v>1200</v>
      </c>
      <c r="D145" s="68"/>
      <c r="E145" s="62" t="s">
        <v>1201</v>
      </c>
      <c r="F145" s="62" t="s">
        <v>1201</v>
      </c>
      <c r="G145" s="68">
        <v>5</v>
      </c>
      <c r="H145" s="68">
        <v>5</v>
      </c>
      <c r="I145" s="68" t="s">
        <v>60</v>
      </c>
      <c r="J145" s="68" t="s">
        <v>60</v>
      </c>
      <c r="O145" s="72"/>
    </row>
    <row r="146" spans="1:15" ht="27.75" customHeight="1">
      <c r="A146" s="96"/>
      <c r="B146" s="250"/>
      <c r="C146" s="63" t="s">
        <v>1202</v>
      </c>
      <c r="D146" s="87"/>
      <c r="E146" s="62" t="s">
        <v>1203</v>
      </c>
      <c r="F146" s="62" t="s">
        <v>1203</v>
      </c>
      <c r="G146" s="68">
        <v>6</v>
      </c>
      <c r="H146" s="68">
        <v>6</v>
      </c>
      <c r="I146" s="68" t="s">
        <v>846</v>
      </c>
      <c r="J146" s="68" t="s">
        <v>846</v>
      </c>
      <c r="O146" s="72"/>
    </row>
    <row r="147" spans="1:15" ht="27.75" customHeight="1">
      <c r="A147" s="115"/>
      <c r="B147" s="259"/>
      <c r="C147" s="63" t="s">
        <v>1516</v>
      </c>
      <c r="D147" s="87"/>
      <c r="E147" s="62" t="s">
        <v>1517</v>
      </c>
      <c r="F147" s="62" t="s">
        <v>1517</v>
      </c>
      <c r="G147" s="68">
        <v>8</v>
      </c>
      <c r="H147" s="68">
        <v>8</v>
      </c>
      <c r="I147" s="68" t="s">
        <v>1477</v>
      </c>
      <c r="J147" s="68" t="s">
        <v>1477</v>
      </c>
      <c r="O147" s="72"/>
    </row>
    <row r="148" spans="1:15" ht="18" customHeight="1">
      <c r="A148" s="89"/>
      <c r="B148" s="261"/>
      <c r="C148" s="69" t="s">
        <v>104</v>
      </c>
      <c r="D148" s="69">
        <v>24</v>
      </c>
      <c r="E148" s="62"/>
      <c r="F148" s="62"/>
      <c r="G148" s="70"/>
      <c r="H148" s="70"/>
      <c r="I148" s="62"/>
      <c r="J148" s="62"/>
      <c r="O148" s="72"/>
    </row>
    <row r="149" spans="1:15" ht="18.75" customHeight="1">
      <c r="A149" s="406"/>
      <c r="B149" s="407"/>
      <c r="C149" s="120" t="s">
        <v>105</v>
      </c>
      <c r="D149" s="69"/>
      <c r="E149" s="63"/>
      <c r="F149" s="63"/>
      <c r="G149" s="87"/>
      <c r="H149" s="87"/>
      <c r="I149" s="87"/>
      <c r="J149" s="87"/>
      <c r="O149" s="72"/>
    </row>
    <row r="150" spans="1:15" ht="27.75" customHeight="1">
      <c r="A150" s="185"/>
      <c r="B150" s="263"/>
      <c r="C150" s="102" t="s">
        <v>839</v>
      </c>
      <c r="D150" s="103"/>
      <c r="E150" s="71" t="s">
        <v>840</v>
      </c>
      <c r="F150" s="71" t="s">
        <v>840</v>
      </c>
      <c r="G150" s="71">
        <v>7</v>
      </c>
      <c r="H150" s="71">
        <v>7</v>
      </c>
      <c r="I150" s="71" t="s">
        <v>841</v>
      </c>
      <c r="J150" s="71" t="s">
        <v>841</v>
      </c>
      <c r="O150" s="72"/>
    </row>
    <row r="151" spans="1:15" ht="18" customHeight="1">
      <c r="A151" s="184"/>
      <c r="B151" s="264"/>
      <c r="C151" s="69" t="s">
        <v>107</v>
      </c>
      <c r="D151" s="85">
        <v>1</v>
      </c>
      <c r="E151" s="63"/>
      <c r="F151" s="63"/>
      <c r="G151" s="87"/>
      <c r="H151" s="87"/>
      <c r="I151" s="69"/>
      <c r="J151" s="69"/>
      <c r="O151" s="72"/>
    </row>
    <row r="152" spans="1:15" ht="18.75" customHeight="1">
      <c r="A152" s="88"/>
      <c r="B152" s="247"/>
      <c r="C152" s="147" t="s">
        <v>95</v>
      </c>
      <c r="D152" s="85"/>
      <c r="E152" s="69"/>
      <c r="F152" s="69"/>
      <c r="G152" s="69"/>
      <c r="H152" s="69"/>
      <c r="I152" s="69"/>
      <c r="J152" s="69"/>
      <c r="O152" s="72"/>
    </row>
    <row r="153" spans="1:15" ht="28.5" customHeight="1">
      <c r="A153" s="375"/>
      <c r="B153" s="369"/>
      <c r="C153" s="65" t="s">
        <v>148</v>
      </c>
      <c r="D153" s="69"/>
      <c r="E153" s="71" t="s">
        <v>660</v>
      </c>
      <c r="F153" s="71" t="s">
        <v>660</v>
      </c>
      <c r="G153" s="62">
        <v>13</v>
      </c>
      <c r="H153" s="62">
        <v>13</v>
      </c>
      <c r="I153" s="71" t="s">
        <v>149</v>
      </c>
      <c r="J153" s="71" t="s">
        <v>149</v>
      </c>
      <c r="O153" s="72"/>
    </row>
    <row r="154" spans="1:15" ht="27.75" customHeight="1">
      <c r="A154" s="375">
        <v>13</v>
      </c>
      <c r="B154" s="369" t="s">
        <v>145</v>
      </c>
      <c r="C154" s="65" t="s">
        <v>150</v>
      </c>
      <c r="D154" s="69"/>
      <c r="E154" s="71" t="s">
        <v>1398</v>
      </c>
      <c r="F154" s="71" t="s">
        <v>1398</v>
      </c>
      <c r="G154" s="62">
        <v>7</v>
      </c>
      <c r="H154" s="62">
        <v>7</v>
      </c>
      <c r="I154" s="71" t="s">
        <v>60</v>
      </c>
      <c r="J154" s="71" t="s">
        <v>60</v>
      </c>
      <c r="O154" s="72"/>
    </row>
    <row r="155" spans="1:15" ht="28.9" customHeight="1">
      <c r="A155" s="375"/>
      <c r="B155" s="369"/>
      <c r="C155" s="65" t="s">
        <v>577</v>
      </c>
      <c r="D155" s="69"/>
      <c r="E155" s="71" t="s">
        <v>661</v>
      </c>
      <c r="F155" s="71" t="s">
        <v>661</v>
      </c>
      <c r="G155" s="62">
        <v>15</v>
      </c>
      <c r="H155" s="62">
        <v>15</v>
      </c>
      <c r="I155" s="71" t="s">
        <v>662</v>
      </c>
      <c r="J155" s="71" t="s">
        <v>662</v>
      </c>
      <c r="O155" s="72"/>
    </row>
    <row r="156" spans="1:15" ht="24.95" customHeight="1">
      <c r="A156" s="375"/>
      <c r="B156" s="369"/>
      <c r="C156" s="65" t="s">
        <v>151</v>
      </c>
      <c r="D156" s="69"/>
      <c r="E156" s="71" t="s">
        <v>1399</v>
      </c>
      <c r="F156" s="71" t="s">
        <v>1399</v>
      </c>
      <c r="G156" s="62">
        <v>14</v>
      </c>
      <c r="H156" s="62">
        <v>14</v>
      </c>
      <c r="I156" s="71" t="s">
        <v>662</v>
      </c>
      <c r="J156" s="71" t="s">
        <v>662</v>
      </c>
      <c r="O156" s="72"/>
    </row>
    <row r="157" spans="1:15" ht="30" customHeight="1">
      <c r="A157" s="375"/>
      <c r="B157" s="369"/>
      <c r="C157" s="65" t="s">
        <v>842</v>
      </c>
      <c r="D157" s="69"/>
      <c r="E157" s="71" t="s">
        <v>1400</v>
      </c>
      <c r="F157" s="71" t="s">
        <v>1400</v>
      </c>
      <c r="G157" s="62">
        <v>14</v>
      </c>
      <c r="H157" s="62">
        <v>14</v>
      </c>
      <c r="I157" s="71" t="s">
        <v>843</v>
      </c>
      <c r="J157" s="71" t="s">
        <v>843</v>
      </c>
      <c r="O157" s="72"/>
    </row>
    <row r="158" spans="1:15" ht="29.45" customHeight="1">
      <c r="A158" s="375"/>
      <c r="B158" s="369"/>
      <c r="C158" s="65" t="s">
        <v>844</v>
      </c>
      <c r="D158" s="69"/>
      <c r="E158" s="71" t="s">
        <v>845</v>
      </c>
      <c r="F158" s="71" t="s">
        <v>845</v>
      </c>
      <c r="G158" s="62">
        <v>14</v>
      </c>
      <c r="H158" s="62">
        <v>14</v>
      </c>
      <c r="I158" s="71" t="s">
        <v>846</v>
      </c>
      <c r="J158" s="71" t="s">
        <v>846</v>
      </c>
      <c r="O158" s="72"/>
    </row>
    <row r="159" spans="1:15" ht="30.75" customHeight="1">
      <c r="A159" s="375"/>
      <c r="B159" s="369"/>
      <c r="C159" s="65" t="s">
        <v>847</v>
      </c>
      <c r="D159" s="69"/>
      <c r="E159" s="71" t="s">
        <v>848</v>
      </c>
      <c r="F159" s="71" t="s">
        <v>848</v>
      </c>
      <c r="G159" s="62">
        <v>12</v>
      </c>
      <c r="H159" s="62">
        <v>12</v>
      </c>
      <c r="I159" s="71" t="s">
        <v>849</v>
      </c>
      <c r="J159" s="71" t="s">
        <v>849</v>
      </c>
      <c r="O159" s="72"/>
    </row>
    <row r="160" spans="1:15" ht="17.25" customHeight="1">
      <c r="A160" s="144"/>
      <c r="B160" s="235"/>
      <c r="C160" s="69" t="s">
        <v>104</v>
      </c>
      <c r="D160" s="69">
        <v>7</v>
      </c>
      <c r="E160" s="62"/>
      <c r="F160" s="62"/>
      <c r="G160" s="70"/>
      <c r="H160" s="70"/>
      <c r="I160" s="62"/>
      <c r="J160" s="62"/>
      <c r="O160" s="72"/>
    </row>
    <row r="161" spans="1:15" ht="19.5" customHeight="1">
      <c r="A161" s="144"/>
      <c r="B161" s="235"/>
      <c r="C161" s="120" t="s">
        <v>105</v>
      </c>
      <c r="D161" s="69"/>
      <c r="E161" s="63"/>
      <c r="F161" s="63"/>
      <c r="G161" s="87"/>
      <c r="H161" s="87"/>
      <c r="I161" s="87"/>
      <c r="J161" s="87"/>
      <c r="O161" s="72"/>
    </row>
    <row r="162" spans="1:15" ht="42.75" customHeight="1">
      <c r="A162" s="375"/>
      <c r="B162" s="369"/>
      <c r="C162" s="65" t="s">
        <v>1518</v>
      </c>
      <c r="D162" s="62"/>
      <c r="E162" s="62" t="s">
        <v>1519</v>
      </c>
      <c r="F162" s="62" t="s">
        <v>1519</v>
      </c>
      <c r="G162" s="68">
        <v>4</v>
      </c>
      <c r="H162" s="68">
        <v>4</v>
      </c>
      <c r="I162" s="68" t="s">
        <v>138</v>
      </c>
      <c r="J162" s="68" t="s">
        <v>138</v>
      </c>
      <c r="O162" s="72"/>
    </row>
    <row r="163" spans="1:15" ht="42.75" customHeight="1">
      <c r="A163" s="375"/>
      <c r="B163" s="369"/>
      <c r="C163" s="65" t="s">
        <v>1520</v>
      </c>
      <c r="D163" s="62"/>
      <c r="E163" s="62" t="s">
        <v>1502</v>
      </c>
      <c r="F163" s="62" t="s">
        <v>1502</v>
      </c>
      <c r="G163" s="68">
        <v>4</v>
      </c>
      <c r="H163" s="68">
        <v>4</v>
      </c>
      <c r="I163" s="68" t="s">
        <v>138</v>
      </c>
      <c r="J163" s="68" t="s">
        <v>138</v>
      </c>
      <c r="O163" s="72"/>
    </row>
    <row r="164" spans="1:15" ht="45.75" customHeight="1">
      <c r="A164" s="375"/>
      <c r="B164" s="369"/>
      <c r="C164" s="65" t="s">
        <v>1521</v>
      </c>
      <c r="D164" s="62"/>
      <c r="E164" s="62" t="s">
        <v>1631</v>
      </c>
      <c r="F164" s="62" t="s">
        <v>1631</v>
      </c>
      <c r="G164" s="68">
        <v>10</v>
      </c>
      <c r="H164" s="68">
        <v>10</v>
      </c>
      <c r="I164" s="68" t="s">
        <v>1522</v>
      </c>
      <c r="J164" s="68" t="s">
        <v>1522</v>
      </c>
      <c r="O164" s="72"/>
    </row>
    <row r="165" spans="1:15" ht="19.5" customHeight="1">
      <c r="A165" s="184"/>
      <c r="B165" s="264"/>
      <c r="C165" s="69" t="s">
        <v>107</v>
      </c>
      <c r="D165" s="85">
        <v>3</v>
      </c>
      <c r="E165" s="63"/>
      <c r="F165" s="63"/>
      <c r="G165" s="87"/>
      <c r="H165" s="87"/>
      <c r="I165" s="69"/>
      <c r="J165" s="69"/>
      <c r="O165" s="72"/>
    </row>
    <row r="166" spans="1:15" ht="15" customHeight="1">
      <c r="A166" s="374"/>
      <c r="B166" s="366"/>
      <c r="C166" s="147" t="s">
        <v>95</v>
      </c>
      <c r="D166" s="69"/>
      <c r="E166" s="386"/>
      <c r="F166" s="386"/>
      <c r="G166" s="87"/>
      <c r="H166" s="87"/>
      <c r="I166" s="62"/>
      <c r="J166" s="62"/>
      <c r="O166" s="72"/>
    </row>
    <row r="167" spans="1:15" ht="29.25" customHeight="1">
      <c r="A167" s="375">
        <v>14</v>
      </c>
      <c r="B167" s="369" t="s">
        <v>15</v>
      </c>
      <c r="C167" s="65" t="s">
        <v>663</v>
      </c>
      <c r="D167" s="69"/>
      <c r="E167" s="62" t="s">
        <v>152</v>
      </c>
      <c r="F167" s="62" t="s">
        <v>152</v>
      </c>
      <c r="G167" s="70" t="s">
        <v>131</v>
      </c>
      <c r="H167" s="70" t="s">
        <v>131</v>
      </c>
      <c r="I167" s="62" t="s">
        <v>664</v>
      </c>
      <c r="J167" s="62" t="s">
        <v>664</v>
      </c>
      <c r="O167" s="72"/>
    </row>
    <row r="168" spans="1:15" ht="29.25" customHeight="1">
      <c r="A168" s="375"/>
      <c r="B168" s="369"/>
      <c r="C168" s="65" t="s">
        <v>850</v>
      </c>
      <c r="D168" s="69"/>
      <c r="E168" s="62" t="s">
        <v>851</v>
      </c>
      <c r="F168" s="62" t="s">
        <v>851</v>
      </c>
      <c r="G168" s="70" t="s">
        <v>131</v>
      </c>
      <c r="H168" s="70" t="s">
        <v>131</v>
      </c>
      <c r="I168" s="62" t="s">
        <v>852</v>
      </c>
      <c r="J168" s="62" t="s">
        <v>852</v>
      </c>
      <c r="O168" s="72"/>
    </row>
    <row r="169" spans="1:15" ht="39.6" customHeight="1">
      <c r="A169" s="375"/>
      <c r="B169" s="369"/>
      <c r="C169" s="65" t="s">
        <v>853</v>
      </c>
      <c r="D169" s="69"/>
      <c r="E169" s="62" t="s">
        <v>854</v>
      </c>
      <c r="F169" s="62" t="s">
        <v>854</v>
      </c>
      <c r="G169" s="70" t="s">
        <v>131</v>
      </c>
      <c r="H169" s="70" t="s">
        <v>131</v>
      </c>
      <c r="I169" s="62" t="s">
        <v>855</v>
      </c>
      <c r="J169" s="62" t="s">
        <v>855</v>
      </c>
      <c r="O169" s="72"/>
    </row>
    <row r="170" spans="1:15" ht="32.25" customHeight="1">
      <c r="A170" s="212"/>
      <c r="B170" s="370"/>
      <c r="C170" s="65" t="s">
        <v>856</v>
      </c>
      <c r="D170" s="69"/>
      <c r="E170" s="62" t="s">
        <v>1204</v>
      </c>
      <c r="F170" s="62" t="s">
        <v>1204</v>
      </c>
      <c r="G170" s="70" t="s">
        <v>131</v>
      </c>
      <c r="H170" s="70" t="s">
        <v>131</v>
      </c>
      <c r="I170" s="62" t="s">
        <v>857</v>
      </c>
      <c r="J170" s="62" t="s">
        <v>857</v>
      </c>
      <c r="O170" s="72"/>
    </row>
    <row r="171" spans="1:15" ht="29.25" customHeight="1">
      <c r="A171" s="374"/>
      <c r="B171" s="366"/>
      <c r="C171" s="65" t="s">
        <v>1205</v>
      </c>
      <c r="D171" s="69"/>
      <c r="E171" s="62" t="s">
        <v>1206</v>
      </c>
      <c r="F171" s="62" t="s">
        <v>1206</v>
      </c>
      <c r="G171" s="70" t="s">
        <v>61</v>
      </c>
      <c r="H171" s="70" t="s">
        <v>61</v>
      </c>
      <c r="I171" s="75" t="s">
        <v>1207</v>
      </c>
      <c r="J171" s="75" t="s">
        <v>1207</v>
      </c>
      <c r="O171" s="72"/>
    </row>
    <row r="172" spans="1:15" ht="34.5" customHeight="1">
      <c r="A172" s="375"/>
      <c r="B172" s="369"/>
      <c r="C172" s="65" t="s">
        <v>1208</v>
      </c>
      <c r="D172" s="69"/>
      <c r="E172" s="62" t="s">
        <v>1209</v>
      </c>
      <c r="F172" s="62" t="s">
        <v>1209</v>
      </c>
      <c r="G172" s="70" t="s">
        <v>61</v>
      </c>
      <c r="H172" s="70" t="s">
        <v>61</v>
      </c>
      <c r="I172" s="75" t="s">
        <v>1611</v>
      </c>
      <c r="J172" s="75" t="s">
        <v>1611</v>
      </c>
      <c r="O172" s="72"/>
    </row>
    <row r="173" spans="1:15" ht="29.25" customHeight="1">
      <c r="A173" s="375"/>
      <c r="B173" s="369"/>
      <c r="C173" s="65" t="s">
        <v>109</v>
      </c>
      <c r="D173" s="69"/>
      <c r="E173" s="62" t="s">
        <v>1401</v>
      </c>
      <c r="F173" s="62" t="s">
        <v>1401</v>
      </c>
      <c r="G173" s="70" t="s">
        <v>83</v>
      </c>
      <c r="H173" s="70" t="s">
        <v>83</v>
      </c>
      <c r="I173" s="75" t="s">
        <v>1523</v>
      </c>
      <c r="J173" s="75" t="s">
        <v>1523</v>
      </c>
      <c r="O173" s="72"/>
    </row>
    <row r="174" spans="1:15" s="148" customFormat="1" ht="27" customHeight="1">
      <c r="A174" s="375"/>
      <c r="B174" s="369"/>
      <c r="C174" s="65" t="s">
        <v>113</v>
      </c>
      <c r="D174" s="62"/>
      <c r="E174" s="62" t="s">
        <v>1210</v>
      </c>
      <c r="F174" s="62" t="s">
        <v>1210</v>
      </c>
      <c r="G174" s="70" t="s">
        <v>83</v>
      </c>
      <c r="H174" s="70" t="s">
        <v>83</v>
      </c>
      <c r="I174" s="62" t="s">
        <v>855</v>
      </c>
      <c r="J174" s="62" t="s">
        <v>855</v>
      </c>
    </row>
    <row r="175" spans="1:15" s="149" customFormat="1" ht="25.5" customHeight="1">
      <c r="A175" s="375"/>
      <c r="B175" s="369"/>
      <c r="C175" s="65" t="s">
        <v>1211</v>
      </c>
      <c r="D175" s="62"/>
      <c r="E175" s="62" t="s">
        <v>337</v>
      </c>
      <c r="F175" s="62" t="s">
        <v>337</v>
      </c>
      <c r="G175" s="70" t="s">
        <v>61</v>
      </c>
      <c r="H175" s="70" t="s">
        <v>61</v>
      </c>
      <c r="I175" s="62" t="s">
        <v>1212</v>
      </c>
      <c r="J175" s="62" t="s">
        <v>1212</v>
      </c>
    </row>
    <row r="176" spans="1:15" s="149" customFormat="1" ht="28.5" customHeight="1">
      <c r="A176" s="375"/>
      <c r="B176" s="369"/>
      <c r="C176" s="90" t="s">
        <v>1213</v>
      </c>
      <c r="D176" s="62"/>
      <c r="E176" s="62" t="s">
        <v>1214</v>
      </c>
      <c r="F176" s="62" t="s">
        <v>1214</v>
      </c>
      <c r="G176" s="70" t="s">
        <v>77</v>
      </c>
      <c r="H176" s="70" t="s">
        <v>77</v>
      </c>
      <c r="I176" s="62" t="s">
        <v>1524</v>
      </c>
      <c r="J176" s="62" t="s">
        <v>1524</v>
      </c>
    </row>
    <row r="177" spans="1:15" s="149" customFormat="1" ht="25.5" customHeight="1">
      <c r="A177" s="375"/>
      <c r="B177" s="369"/>
      <c r="C177" s="65" t="s">
        <v>130</v>
      </c>
      <c r="D177" s="62"/>
      <c r="E177" s="62" t="s">
        <v>1215</v>
      </c>
      <c r="F177" s="62" t="s">
        <v>1215</v>
      </c>
      <c r="G177" s="70" t="s">
        <v>77</v>
      </c>
      <c r="H177" s="70" t="s">
        <v>77</v>
      </c>
      <c r="I177" s="62" t="s">
        <v>138</v>
      </c>
      <c r="J177" s="62" t="s">
        <v>138</v>
      </c>
    </row>
    <row r="178" spans="1:15" ht="19.5" customHeight="1">
      <c r="A178" s="212"/>
      <c r="B178" s="370"/>
      <c r="C178" s="69" t="s">
        <v>104</v>
      </c>
      <c r="D178" s="69">
        <v>11</v>
      </c>
      <c r="E178" s="62"/>
      <c r="F178" s="62"/>
      <c r="G178" s="70"/>
      <c r="H178" s="70"/>
      <c r="I178" s="62"/>
      <c r="J178" s="62"/>
      <c r="O178" s="72"/>
    </row>
    <row r="179" spans="1:15" ht="17.25" customHeight="1">
      <c r="A179" s="88"/>
      <c r="B179" s="247"/>
      <c r="C179" s="147" t="s">
        <v>95</v>
      </c>
      <c r="D179" s="85"/>
      <c r="E179" s="384"/>
      <c r="F179" s="384"/>
      <c r="G179" s="384"/>
      <c r="H179" s="384"/>
      <c r="I179" s="384"/>
      <c r="J179" s="384"/>
      <c r="O179" s="72"/>
    </row>
    <row r="180" spans="1:15" ht="30.75" customHeight="1">
      <c r="A180" s="91" t="s">
        <v>1118</v>
      </c>
      <c r="B180" s="248" t="s">
        <v>398</v>
      </c>
      <c r="C180" s="92" t="s">
        <v>1216</v>
      </c>
      <c r="D180" s="93"/>
      <c r="E180" s="94" t="s">
        <v>1217</v>
      </c>
      <c r="F180" s="94" t="s">
        <v>1217</v>
      </c>
      <c r="G180" s="53">
        <v>5</v>
      </c>
      <c r="H180" s="53">
        <v>5</v>
      </c>
      <c r="I180" s="75" t="s">
        <v>1122</v>
      </c>
      <c r="J180" s="75" t="s">
        <v>1122</v>
      </c>
      <c r="O180" s="72"/>
    </row>
    <row r="181" spans="1:15" ht="30" customHeight="1">
      <c r="A181" s="91"/>
      <c r="B181" s="248"/>
      <c r="C181" s="92" t="s">
        <v>1218</v>
      </c>
      <c r="D181" s="93"/>
      <c r="E181" s="94" t="s">
        <v>1219</v>
      </c>
      <c r="F181" s="94" t="s">
        <v>1219</v>
      </c>
      <c r="G181" s="53">
        <v>5</v>
      </c>
      <c r="H181" s="53">
        <v>5</v>
      </c>
      <c r="I181" s="75" t="s">
        <v>1122</v>
      </c>
      <c r="J181" s="75" t="s">
        <v>1122</v>
      </c>
      <c r="O181" s="72"/>
    </row>
    <row r="182" spans="1:15" ht="15" customHeight="1">
      <c r="A182" s="95"/>
      <c r="B182" s="249"/>
      <c r="C182" s="69" t="s">
        <v>104</v>
      </c>
      <c r="D182" s="85">
        <v>2</v>
      </c>
      <c r="E182" s="63"/>
      <c r="F182" s="63"/>
      <c r="G182" s="87"/>
      <c r="H182" s="87"/>
      <c r="I182" s="69"/>
      <c r="J182" s="69"/>
      <c r="O182" s="72"/>
    </row>
    <row r="183" spans="1:15" ht="15" customHeight="1">
      <c r="A183" s="88"/>
      <c r="B183" s="247"/>
      <c r="C183" s="147" t="s">
        <v>110</v>
      </c>
      <c r="D183" s="85"/>
      <c r="E183" s="62"/>
      <c r="F183" s="62"/>
      <c r="G183" s="62"/>
      <c r="H183" s="62"/>
      <c r="I183" s="62"/>
      <c r="J183" s="62"/>
      <c r="O183" s="72"/>
    </row>
    <row r="184" spans="1:15" ht="24" customHeight="1">
      <c r="A184" s="375">
        <v>16</v>
      </c>
      <c r="B184" s="369" t="s">
        <v>8</v>
      </c>
      <c r="C184" s="150" t="s">
        <v>153</v>
      </c>
      <c r="D184" s="84"/>
      <c r="E184" s="62" t="s">
        <v>665</v>
      </c>
      <c r="F184" s="62" t="s">
        <v>665</v>
      </c>
      <c r="G184" s="62">
        <v>6</v>
      </c>
      <c r="H184" s="62">
        <v>6</v>
      </c>
      <c r="I184" s="62" t="s">
        <v>666</v>
      </c>
      <c r="J184" s="62" t="s">
        <v>666</v>
      </c>
      <c r="O184" s="72"/>
    </row>
    <row r="185" spans="1:15" ht="24" customHeight="1">
      <c r="A185" s="96"/>
      <c r="B185" s="250"/>
      <c r="C185" s="152" t="s">
        <v>129</v>
      </c>
      <c r="D185" s="84"/>
      <c r="E185" s="62" t="s">
        <v>1402</v>
      </c>
      <c r="F185" s="62" t="s">
        <v>1402</v>
      </c>
      <c r="G185" s="62">
        <v>5</v>
      </c>
      <c r="H185" s="62">
        <v>5</v>
      </c>
      <c r="I185" s="62" t="s">
        <v>667</v>
      </c>
      <c r="J185" s="62" t="s">
        <v>667</v>
      </c>
      <c r="O185" s="72"/>
    </row>
    <row r="186" spans="1:15" ht="24" customHeight="1">
      <c r="A186" s="96"/>
      <c r="B186" s="250"/>
      <c r="C186" s="150" t="s">
        <v>153</v>
      </c>
      <c r="D186" s="84"/>
      <c r="E186" s="62" t="s">
        <v>1403</v>
      </c>
      <c r="F186" s="62" t="s">
        <v>1403</v>
      </c>
      <c r="G186" s="62">
        <v>6</v>
      </c>
      <c r="H186" s="62">
        <v>6</v>
      </c>
      <c r="I186" s="62" t="s">
        <v>140</v>
      </c>
      <c r="J186" s="62" t="s">
        <v>140</v>
      </c>
      <c r="O186" s="72"/>
    </row>
    <row r="187" spans="1:15" ht="24" customHeight="1">
      <c r="A187" s="96"/>
      <c r="B187" s="250"/>
      <c r="C187" s="150" t="s">
        <v>153</v>
      </c>
      <c r="D187" s="84"/>
      <c r="E187" s="62" t="s">
        <v>1404</v>
      </c>
      <c r="F187" s="62" t="s">
        <v>1404</v>
      </c>
      <c r="G187" s="62">
        <v>10</v>
      </c>
      <c r="H187" s="62">
        <v>10</v>
      </c>
      <c r="I187" s="62" t="s">
        <v>858</v>
      </c>
      <c r="J187" s="62" t="s">
        <v>858</v>
      </c>
      <c r="O187" s="72"/>
    </row>
    <row r="188" spans="1:15" ht="24" customHeight="1">
      <c r="A188" s="96"/>
      <c r="B188" s="250"/>
      <c r="C188" s="150" t="s">
        <v>153</v>
      </c>
      <c r="D188" s="84"/>
      <c r="E188" s="62" t="s">
        <v>859</v>
      </c>
      <c r="F188" s="62" t="s">
        <v>859</v>
      </c>
      <c r="G188" s="62">
        <v>5</v>
      </c>
      <c r="H188" s="62">
        <v>5</v>
      </c>
      <c r="I188" s="62" t="s">
        <v>811</v>
      </c>
      <c r="J188" s="62" t="s">
        <v>811</v>
      </c>
      <c r="O188" s="72"/>
    </row>
    <row r="189" spans="1:15" ht="24" customHeight="1">
      <c r="A189" s="96"/>
      <c r="B189" s="250"/>
      <c r="C189" s="150" t="s">
        <v>153</v>
      </c>
      <c r="D189" s="84"/>
      <c r="E189" s="62" t="s">
        <v>860</v>
      </c>
      <c r="F189" s="62" t="s">
        <v>860</v>
      </c>
      <c r="G189" s="62">
        <v>8</v>
      </c>
      <c r="H189" s="62">
        <v>8</v>
      </c>
      <c r="I189" s="62" t="s">
        <v>861</v>
      </c>
      <c r="J189" s="62" t="s">
        <v>861</v>
      </c>
      <c r="O189" s="72"/>
    </row>
    <row r="190" spans="1:15" ht="33.75" customHeight="1">
      <c r="A190" s="96"/>
      <c r="B190" s="250"/>
      <c r="C190" s="150" t="s">
        <v>1220</v>
      </c>
      <c r="D190" s="84"/>
      <c r="E190" s="220" t="s">
        <v>1221</v>
      </c>
      <c r="F190" s="62" t="s">
        <v>1221</v>
      </c>
      <c r="G190" s="62">
        <v>3</v>
      </c>
      <c r="H190" s="62">
        <v>3</v>
      </c>
      <c r="I190" s="62" t="s">
        <v>1222</v>
      </c>
      <c r="J190" s="62" t="s">
        <v>1222</v>
      </c>
      <c r="O190" s="72"/>
    </row>
    <row r="191" spans="1:15" ht="18" customHeight="1">
      <c r="A191" s="96"/>
      <c r="B191" s="250"/>
      <c r="C191" s="69" t="s">
        <v>112</v>
      </c>
      <c r="D191" s="85">
        <v>7</v>
      </c>
      <c r="E191" s="62"/>
      <c r="F191" s="62"/>
      <c r="G191" s="62"/>
      <c r="H191" s="62"/>
      <c r="I191" s="62"/>
      <c r="J191" s="62"/>
      <c r="O191" s="72"/>
    </row>
    <row r="192" spans="1:15" ht="15" customHeight="1">
      <c r="A192" s="96"/>
      <c r="B192" s="250"/>
      <c r="C192" s="147" t="s">
        <v>95</v>
      </c>
      <c r="D192" s="85"/>
      <c r="E192" s="62"/>
      <c r="F192" s="62"/>
      <c r="G192" s="62"/>
      <c r="H192" s="62"/>
      <c r="I192" s="62"/>
      <c r="J192" s="62"/>
      <c r="O192" s="72"/>
    </row>
    <row r="193" spans="1:15" ht="31.15" customHeight="1">
      <c r="A193" s="375"/>
      <c r="B193" s="369"/>
      <c r="C193" s="65" t="s">
        <v>862</v>
      </c>
      <c r="D193" s="69"/>
      <c r="E193" s="62" t="s">
        <v>633</v>
      </c>
      <c r="F193" s="62" t="s">
        <v>633</v>
      </c>
      <c r="G193" s="62">
        <v>8</v>
      </c>
      <c r="H193" s="62">
        <v>8</v>
      </c>
      <c r="I193" s="62" t="s">
        <v>668</v>
      </c>
      <c r="J193" s="62" t="s">
        <v>668</v>
      </c>
      <c r="O193" s="72"/>
    </row>
    <row r="194" spans="1:15" ht="32.450000000000003" customHeight="1">
      <c r="A194" s="375"/>
      <c r="B194" s="369"/>
      <c r="C194" s="65" t="s">
        <v>156</v>
      </c>
      <c r="D194" s="69"/>
      <c r="E194" s="62" t="s">
        <v>207</v>
      </c>
      <c r="F194" s="62" t="s">
        <v>207</v>
      </c>
      <c r="G194" s="62">
        <v>7</v>
      </c>
      <c r="H194" s="62">
        <v>7</v>
      </c>
      <c r="I194" s="62" t="s">
        <v>100</v>
      </c>
      <c r="J194" s="62" t="s">
        <v>100</v>
      </c>
      <c r="O194" s="72"/>
    </row>
    <row r="195" spans="1:15" ht="30" customHeight="1">
      <c r="A195" s="212"/>
      <c r="B195" s="370"/>
      <c r="C195" s="65" t="s">
        <v>863</v>
      </c>
      <c r="D195" s="69"/>
      <c r="E195" s="62" t="s">
        <v>485</v>
      </c>
      <c r="F195" s="62" t="s">
        <v>485</v>
      </c>
      <c r="G195" s="62">
        <v>3</v>
      </c>
      <c r="H195" s="62">
        <v>3</v>
      </c>
      <c r="I195" s="62" t="s">
        <v>74</v>
      </c>
      <c r="J195" s="62" t="s">
        <v>74</v>
      </c>
      <c r="O195" s="72"/>
    </row>
    <row r="196" spans="1:15" s="119" customFormat="1" ht="26.25" customHeight="1">
      <c r="A196" s="374"/>
      <c r="B196" s="366"/>
      <c r="C196" s="65" t="s">
        <v>109</v>
      </c>
      <c r="D196" s="69"/>
      <c r="E196" s="62" t="s">
        <v>1223</v>
      </c>
      <c r="F196" s="62" t="s">
        <v>1223</v>
      </c>
      <c r="G196" s="62">
        <v>4</v>
      </c>
      <c r="H196" s="62">
        <v>4</v>
      </c>
      <c r="I196" s="62" t="s">
        <v>866</v>
      </c>
      <c r="J196" s="62" t="s">
        <v>866</v>
      </c>
    </row>
    <row r="197" spans="1:15" s="119" customFormat="1" ht="29.45" customHeight="1">
      <c r="A197" s="375"/>
      <c r="B197" s="369"/>
      <c r="C197" s="65" t="s">
        <v>1224</v>
      </c>
      <c r="D197" s="69"/>
      <c r="E197" s="62" t="s">
        <v>1225</v>
      </c>
      <c r="F197" s="62" t="s">
        <v>1225</v>
      </c>
      <c r="G197" s="62">
        <v>6</v>
      </c>
      <c r="H197" s="62">
        <v>6</v>
      </c>
      <c r="I197" s="62" t="s">
        <v>1226</v>
      </c>
      <c r="J197" s="62" t="s">
        <v>1226</v>
      </c>
    </row>
    <row r="198" spans="1:15" s="119" customFormat="1" ht="31.9" customHeight="1">
      <c r="A198" s="375"/>
      <c r="B198" s="369"/>
      <c r="C198" s="65" t="s">
        <v>155</v>
      </c>
      <c r="D198" s="69"/>
      <c r="E198" s="62" t="s">
        <v>1525</v>
      </c>
      <c r="F198" s="62" t="s">
        <v>1525</v>
      </c>
      <c r="G198" s="62">
        <v>6</v>
      </c>
      <c r="H198" s="62">
        <v>6</v>
      </c>
      <c r="I198" s="62" t="s">
        <v>116</v>
      </c>
      <c r="J198" s="62" t="s">
        <v>116</v>
      </c>
    </row>
    <row r="199" spans="1:15" s="119" customFormat="1" ht="35.25" customHeight="1">
      <c r="A199" s="375"/>
      <c r="B199" s="369"/>
      <c r="C199" s="65" t="s">
        <v>887</v>
      </c>
      <c r="D199" s="69"/>
      <c r="E199" s="62" t="s">
        <v>2059</v>
      </c>
      <c r="F199" s="62" t="s">
        <v>2059</v>
      </c>
      <c r="G199" s="62">
        <v>7</v>
      </c>
      <c r="H199" s="62">
        <v>7</v>
      </c>
      <c r="I199" s="62" t="s">
        <v>1526</v>
      </c>
      <c r="J199" s="62" t="s">
        <v>1526</v>
      </c>
    </row>
    <row r="200" spans="1:15" s="119" customFormat="1" ht="27" customHeight="1">
      <c r="A200" s="375"/>
      <c r="B200" s="375"/>
      <c r="C200" s="65" t="s">
        <v>948</v>
      </c>
      <c r="D200" s="69"/>
      <c r="E200" s="62" t="s">
        <v>2040</v>
      </c>
      <c r="F200" s="62" t="s">
        <v>2040</v>
      </c>
      <c r="G200" s="62">
        <v>5</v>
      </c>
      <c r="H200" s="62">
        <v>5</v>
      </c>
      <c r="I200" s="62" t="s">
        <v>60</v>
      </c>
      <c r="J200" s="62" t="s">
        <v>60</v>
      </c>
    </row>
    <row r="201" spans="1:15" s="119" customFormat="1" ht="27" customHeight="1">
      <c r="A201" s="375"/>
      <c r="B201" s="375"/>
      <c r="C201" s="65" t="s">
        <v>2041</v>
      </c>
      <c r="D201" s="69"/>
      <c r="E201" s="62" t="s">
        <v>2042</v>
      </c>
      <c r="F201" s="62" t="s">
        <v>2042</v>
      </c>
      <c r="G201" s="62">
        <v>3</v>
      </c>
      <c r="H201" s="62">
        <v>3</v>
      </c>
      <c r="I201" s="62" t="s">
        <v>2043</v>
      </c>
      <c r="J201" s="62" t="s">
        <v>2043</v>
      </c>
    </row>
    <row r="202" spans="1:15" ht="20.25" customHeight="1">
      <c r="A202" s="375"/>
      <c r="B202" s="369"/>
      <c r="C202" s="89" t="s">
        <v>104</v>
      </c>
      <c r="D202" s="89">
        <v>9</v>
      </c>
      <c r="E202" s="212"/>
      <c r="F202" s="212"/>
      <c r="G202" s="212"/>
      <c r="H202" s="212"/>
      <c r="I202" s="212"/>
      <c r="J202" s="212"/>
      <c r="O202" s="72"/>
    </row>
    <row r="203" spans="1:15" ht="18.75" customHeight="1">
      <c r="A203" s="375"/>
      <c r="B203" s="369"/>
      <c r="C203" s="120" t="s">
        <v>105</v>
      </c>
      <c r="D203" s="69"/>
      <c r="E203" s="62"/>
      <c r="F203" s="62"/>
      <c r="G203" s="62"/>
      <c r="H203" s="62"/>
      <c r="I203" s="62"/>
      <c r="J203" s="62"/>
      <c r="O203" s="72"/>
    </row>
    <row r="204" spans="1:15" ht="28.15" customHeight="1">
      <c r="A204" s="375"/>
      <c r="B204" s="369"/>
      <c r="C204" s="65" t="s">
        <v>669</v>
      </c>
      <c r="D204" s="69"/>
      <c r="E204" s="62" t="s">
        <v>376</v>
      </c>
      <c r="F204" s="62" t="s">
        <v>376</v>
      </c>
      <c r="G204" s="62">
        <v>3</v>
      </c>
      <c r="H204" s="62">
        <v>3</v>
      </c>
      <c r="I204" s="62" t="s">
        <v>185</v>
      </c>
      <c r="J204" s="62" t="s">
        <v>185</v>
      </c>
      <c r="O204" s="72"/>
    </row>
    <row r="205" spans="1:15" ht="39.75" customHeight="1">
      <c r="A205" s="375"/>
      <c r="B205" s="369"/>
      <c r="C205" s="65" t="s">
        <v>670</v>
      </c>
      <c r="D205" s="69"/>
      <c r="E205" s="62" t="s">
        <v>671</v>
      </c>
      <c r="F205" s="62" t="s">
        <v>671</v>
      </c>
      <c r="G205" s="62">
        <v>5</v>
      </c>
      <c r="H205" s="62">
        <v>5</v>
      </c>
      <c r="I205" s="62" t="s">
        <v>143</v>
      </c>
      <c r="J205" s="62" t="s">
        <v>143</v>
      </c>
      <c r="O205" s="72"/>
    </row>
    <row r="206" spans="1:15" ht="30.75" customHeight="1">
      <c r="A206" s="375"/>
      <c r="B206" s="369"/>
      <c r="C206" s="65" t="s">
        <v>864</v>
      </c>
      <c r="D206" s="69"/>
      <c r="E206" s="62" t="s">
        <v>865</v>
      </c>
      <c r="F206" s="62" t="s">
        <v>865</v>
      </c>
      <c r="G206" s="62">
        <v>5</v>
      </c>
      <c r="H206" s="62">
        <v>5</v>
      </c>
      <c r="I206" s="62" t="s">
        <v>866</v>
      </c>
      <c r="J206" s="62" t="s">
        <v>866</v>
      </c>
      <c r="O206" s="72"/>
    </row>
    <row r="207" spans="1:15" ht="28.15" customHeight="1">
      <c r="A207" s="375"/>
      <c r="B207" s="369"/>
      <c r="C207" s="65" t="s">
        <v>867</v>
      </c>
      <c r="D207" s="69"/>
      <c r="E207" s="62" t="s">
        <v>868</v>
      </c>
      <c r="F207" s="62" t="s">
        <v>868</v>
      </c>
      <c r="G207" s="62">
        <v>2</v>
      </c>
      <c r="H207" s="62">
        <v>2</v>
      </c>
      <c r="I207" s="62" t="s">
        <v>869</v>
      </c>
      <c r="J207" s="62" t="s">
        <v>869</v>
      </c>
      <c r="O207" s="72"/>
    </row>
    <row r="208" spans="1:15" ht="29.25" customHeight="1">
      <c r="A208" s="375"/>
      <c r="B208" s="369"/>
      <c r="C208" s="65" t="s">
        <v>158</v>
      </c>
      <c r="D208" s="69"/>
      <c r="E208" s="62" t="s">
        <v>428</v>
      </c>
      <c r="F208" s="62" t="s">
        <v>428</v>
      </c>
      <c r="G208" s="62">
        <v>3</v>
      </c>
      <c r="H208" s="62">
        <v>3</v>
      </c>
      <c r="I208" s="62" t="s">
        <v>74</v>
      </c>
      <c r="J208" s="62" t="s">
        <v>74</v>
      </c>
      <c r="O208" s="72"/>
    </row>
    <row r="209" spans="1:15" ht="32.25" customHeight="1">
      <c r="A209" s="375"/>
      <c r="B209" s="369"/>
      <c r="C209" s="65" t="s">
        <v>1527</v>
      </c>
      <c r="D209" s="69"/>
      <c r="E209" s="62" t="s">
        <v>1528</v>
      </c>
      <c r="F209" s="62" t="s">
        <v>1528</v>
      </c>
      <c r="G209" s="62">
        <v>4</v>
      </c>
      <c r="H209" s="62">
        <v>4</v>
      </c>
      <c r="I209" s="62" t="s">
        <v>160</v>
      </c>
      <c r="J209" s="62" t="s">
        <v>160</v>
      </c>
      <c r="O209" s="72"/>
    </row>
    <row r="210" spans="1:15" ht="19.149999999999999" customHeight="1">
      <c r="A210" s="212"/>
      <c r="B210" s="370"/>
      <c r="C210" s="69" t="s">
        <v>107</v>
      </c>
      <c r="D210" s="69">
        <v>6</v>
      </c>
      <c r="E210" s="69"/>
      <c r="F210" s="69"/>
      <c r="G210" s="69"/>
      <c r="H210" s="69"/>
      <c r="I210" s="69"/>
      <c r="J210" s="69"/>
      <c r="O210" s="72"/>
    </row>
    <row r="211" spans="1:15" ht="15" customHeight="1">
      <c r="A211" s="97"/>
      <c r="B211" s="251"/>
      <c r="C211" s="75" t="s">
        <v>95</v>
      </c>
      <c r="D211" s="83"/>
      <c r="E211" s="62"/>
      <c r="F211" s="62"/>
      <c r="G211" s="70"/>
      <c r="H211" s="70"/>
      <c r="I211" s="62"/>
      <c r="J211" s="62"/>
      <c r="O211" s="72"/>
    </row>
    <row r="212" spans="1:15" ht="28.5" customHeight="1">
      <c r="A212" s="375">
        <v>17</v>
      </c>
      <c r="B212" s="369" t="s">
        <v>161</v>
      </c>
      <c r="C212" s="63" t="s">
        <v>1227</v>
      </c>
      <c r="D212" s="83"/>
      <c r="E212" s="62" t="s">
        <v>1228</v>
      </c>
      <c r="F212" s="62" t="s">
        <v>1228</v>
      </c>
      <c r="G212" s="70" t="s">
        <v>77</v>
      </c>
      <c r="H212" s="70" t="s">
        <v>77</v>
      </c>
      <c r="I212" s="62" t="s">
        <v>185</v>
      </c>
      <c r="J212" s="62" t="s">
        <v>185</v>
      </c>
      <c r="O212" s="72"/>
    </row>
    <row r="213" spans="1:15" ht="20.25" customHeight="1">
      <c r="A213" s="375"/>
      <c r="B213" s="369"/>
      <c r="C213" s="69" t="s">
        <v>104</v>
      </c>
      <c r="D213" s="69">
        <v>1</v>
      </c>
      <c r="E213" s="62"/>
      <c r="F213" s="62"/>
      <c r="G213" s="62"/>
      <c r="H213" s="62"/>
      <c r="I213" s="62"/>
      <c r="J213" s="62"/>
      <c r="O213" s="72"/>
    </row>
    <row r="214" spans="1:15" ht="18.75" customHeight="1">
      <c r="A214" s="375"/>
      <c r="B214" s="369"/>
      <c r="C214" s="120" t="s">
        <v>105</v>
      </c>
      <c r="D214" s="69"/>
      <c r="E214" s="75"/>
      <c r="F214" s="75"/>
      <c r="G214" s="86"/>
      <c r="H214" s="86"/>
      <c r="I214" s="98"/>
      <c r="J214" s="98"/>
      <c r="O214" s="72"/>
    </row>
    <row r="215" spans="1:15" ht="26.45" customHeight="1">
      <c r="A215" s="375"/>
      <c r="B215" s="369"/>
      <c r="C215" s="82" t="s">
        <v>162</v>
      </c>
      <c r="D215" s="69"/>
      <c r="E215" s="62" t="s">
        <v>671</v>
      </c>
      <c r="F215" s="62" t="s">
        <v>671</v>
      </c>
      <c r="G215" s="86">
        <v>5</v>
      </c>
      <c r="H215" s="86">
        <v>5</v>
      </c>
      <c r="I215" s="62" t="s">
        <v>40</v>
      </c>
      <c r="J215" s="62" t="s">
        <v>40</v>
      </c>
      <c r="O215" s="72"/>
    </row>
    <row r="216" spans="1:15" ht="16.5" customHeight="1">
      <c r="A216" s="212"/>
      <c r="B216" s="370"/>
      <c r="C216" s="69" t="s">
        <v>107</v>
      </c>
      <c r="D216" s="69">
        <v>1</v>
      </c>
      <c r="E216" s="62"/>
      <c r="F216" s="62"/>
      <c r="G216" s="68"/>
      <c r="H216" s="68"/>
      <c r="I216" s="62"/>
      <c r="J216" s="62"/>
      <c r="O216" s="72"/>
    </row>
    <row r="217" spans="1:15" ht="15" customHeight="1">
      <c r="A217" s="88"/>
      <c r="B217" s="247"/>
      <c r="C217" s="147" t="s">
        <v>95</v>
      </c>
      <c r="D217" s="85"/>
      <c r="E217" s="62"/>
      <c r="F217" s="62"/>
      <c r="G217" s="87"/>
      <c r="H217" s="87"/>
      <c r="I217" s="62"/>
      <c r="J217" s="62"/>
      <c r="O217" s="72"/>
    </row>
    <row r="218" spans="1:15" ht="52.15" customHeight="1">
      <c r="A218" s="95">
        <v>18</v>
      </c>
      <c r="B218" s="249" t="s">
        <v>67</v>
      </c>
      <c r="C218" s="152" t="s">
        <v>870</v>
      </c>
      <c r="D218" s="85"/>
      <c r="E218" s="62" t="s">
        <v>871</v>
      </c>
      <c r="F218" s="62" t="s">
        <v>871</v>
      </c>
      <c r="G218" s="68">
        <v>7</v>
      </c>
      <c r="H218" s="68">
        <v>7</v>
      </c>
      <c r="I218" s="62" t="s">
        <v>872</v>
      </c>
      <c r="J218" s="62" t="s">
        <v>872</v>
      </c>
      <c r="O218" s="72"/>
    </row>
    <row r="219" spans="1:15" ht="51.6" customHeight="1">
      <c r="A219" s="88"/>
      <c r="B219" s="247"/>
      <c r="C219" s="152" t="s">
        <v>873</v>
      </c>
      <c r="D219" s="85"/>
      <c r="E219" s="62" t="s">
        <v>874</v>
      </c>
      <c r="F219" s="62" t="s">
        <v>874</v>
      </c>
      <c r="G219" s="68">
        <v>6</v>
      </c>
      <c r="H219" s="68">
        <v>6</v>
      </c>
      <c r="I219" s="62" t="s">
        <v>875</v>
      </c>
      <c r="J219" s="62" t="s">
        <v>875</v>
      </c>
      <c r="O219" s="72"/>
    </row>
    <row r="220" spans="1:15" ht="40.9" customHeight="1">
      <c r="A220" s="96"/>
      <c r="B220" s="250"/>
      <c r="C220" s="152" t="s">
        <v>876</v>
      </c>
      <c r="D220" s="85"/>
      <c r="E220" s="62" t="s">
        <v>877</v>
      </c>
      <c r="F220" s="62" t="s">
        <v>877</v>
      </c>
      <c r="G220" s="68">
        <v>6</v>
      </c>
      <c r="H220" s="68">
        <v>6</v>
      </c>
      <c r="I220" s="62" t="s">
        <v>872</v>
      </c>
      <c r="J220" s="62" t="s">
        <v>872</v>
      </c>
      <c r="O220" s="72"/>
    </row>
    <row r="221" spans="1:15" ht="30" customHeight="1">
      <c r="A221" s="96"/>
      <c r="B221" s="250"/>
      <c r="C221" s="152" t="s">
        <v>878</v>
      </c>
      <c r="D221" s="85"/>
      <c r="E221" s="62" t="s">
        <v>879</v>
      </c>
      <c r="F221" s="62" t="s">
        <v>879</v>
      </c>
      <c r="G221" s="68">
        <v>7</v>
      </c>
      <c r="H221" s="68">
        <v>7</v>
      </c>
      <c r="I221" s="62" t="s">
        <v>880</v>
      </c>
      <c r="J221" s="62" t="s">
        <v>880</v>
      </c>
      <c r="O221" s="72"/>
    </row>
    <row r="222" spans="1:15" ht="29.45" customHeight="1">
      <c r="A222" s="375"/>
      <c r="B222" s="369"/>
      <c r="C222" s="65" t="s">
        <v>1229</v>
      </c>
      <c r="D222" s="69"/>
      <c r="E222" s="62" t="s">
        <v>1405</v>
      </c>
      <c r="F222" s="62" t="s">
        <v>1405</v>
      </c>
      <c r="G222" s="68">
        <v>7</v>
      </c>
      <c r="H222" s="68">
        <v>7</v>
      </c>
      <c r="I222" s="62" t="s">
        <v>1230</v>
      </c>
      <c r="J222" s="62" t="s">
        <v>1230</v>
      </c>
      <c r="O222" s="72"/>
    </row>
    <row r="223" spans="1:15" ht="26.25" customHeight="1">
      <c r="A223" s="375"/>
      <c r="B223" s="369"/>
      <c r="C223" s="65" t="s">
        <v>1231</v>
      </c>
      <c r="D223" s="69"/>
      <c r="E223" s="62" t="s">
        <v>1232</v>
      </c>
      <c r="F223" s="62" t="s">
        <v>1232</v>
      </c>
      <c r="G223" s="68">
        <v>5</v>
      </c>
      <c r="H223" s="68">
        <v>5</v>
      </c>
      <c r="I223" s="62" t="s">
        <v>1233</v>
      </c>
      <c r="J223" s="62" t="s">
        <v>1233</v>
      </c>
      <c r="O223" s="72"/>
    </row>
    <row r="224" spans="1:15" ht="26.25" customHeight="1">
      <c r="A224" s="375"/>
      <c r="B224" s="369"/>
      <c r="C224" s="65" t="s">
        <v>1529</v>
      </c>
      <c r="D224" s="69"/>
      <c r="E224" s="62" t="s">
        <v>1468</v>
      </c>
      <c r="F224" s="62" t="s">
        <v>1468</v>
      </c>
      <c r="G224" s="68">
        <v>4</v>
      </c>
      <c r="H224" s="68">
        <v>4</v>
      </c>
      <c r="I224" s="62" t="s">
        <v>875</v>
      </c>
      <c r="J224" s="62" t="s">
        <v>875</v>
      </c>
      <c r="O224" s="72"/>
    </row>
    <row r="225" spans="1:15" ht="18" customHeight="1">
      <c r="A225" s="95"/>
      <c r="B225" s="249"/>
      <c r="C225" s="69" t="s">
        <v>104</v>
      </c>
      <c r="D225" s="85">
        <v>7</v>
      </c>
      <c r="E225" s="69"/>
      <c r="F225" s="69"/>
      <c r="G225" s="387"/>
      <c r="H225" s="387"/>
      <c r="I225" s="69"/>
      <c r="J225" s="69"/>
      <c r="O225" s="72"/>
    </row>
    <row r="226" spans="1:15" ht="17.25" customHeight="1">
      <c r="A226" s="88"/>
      <c r="B226" s="247"/>
      <c r="C226" s="147" t="s">
        <v>95</v>
      </c>
      <c r="D226" s="85"/>
      <c r="E226" s="62"/>
      <c r="F226" s="62"/>
      <c r="G226" s="68"/>
      <c r="H226" s="68"/>
      <c r="I226" s="62"/>
      <c r="J226" s="62"/>
      <c r="O226" s="72"/>
    </row>
    <row r="227" spans="1:15" ht="26.25" customHeight="1">
      <c r="A227" s="96"/>
      <c r="B227" s="250"/>
      <c r="C227" s="152" t="s">
        <v>672</v>
      </c>
      <c r="D227" s="85"/>
      <c r="E227" s="62" t="s">
        <v>636</v>
      </c>
      <c r="F227" s="62" t="s">
        <v>636</v>
      </c>
      <c r="G227" s="68">
        <v>9</v>
      </c>
      <c r="H227" s="68">
        <v>9</v>
      </c>
      <c r="I227" s="62" t="s">
        <v>673</v>
      </c>
      <c r="J227" s="62" t="s">
        <v>673</v>
      </c>
      <c r="O227" s="72"/>
    </row>
    <row r="228" spans="1:15" ht="27" customHeight="1">
      <c r="A228" s="99" t="s">
        <v>778</v>
      </c>
      <c r="B228" s="179" t="s">
        <v>12</v>
      </c>
      <c r="C228" s="82" t="s">
        <v>674</v>
      </c>
      <c r="D228" s="85"/>
      <c r="E228" s="75" t="s">
        <v>1406</v>
      </c>
      <c r="F228" s="75" t="s">
        <v>1406</v>
      </c>
      <c r="G228" s="86">
        <v>6</v>
      </c>
      <c r="H228" s="86">
        <v>6</v>
      </c>
      <c r="I228" s="98" t="s">
        <v>251</v>
      </c>
      <c r="J228" s="98" t="s">
        <v>251</v>
      </c>
      <c r="O228" s="72"/>
    </row>
    <row r="229" spans="1:15" ht="26.25" customHeight="1">
      <c r="A229" s="96"/>
      <c r="B229" s="250"/>
      <c r="C229" s="82" t="s">
        <v>163</v>
      </c>
      <c r="D229" s="85"/>
      <c r="E229" s="75" t="s">
        <v>675</v>
      </c>
      <c r="F229" s="75" t="s">
        <v>675</v>
      </c>
      <c r="G229" s="86">
        <v>6</v>
      </c>
      <c r="H229" s="86">
        <v>6</v>
      </c>
      <c r="I229" s="98" t="s">
        <v>164</v>
      </c>
      <c r="J229" s="98" t="s">
        <v>164</v>
      </c>
      <c r="O229" s="72"/>
    </row>
    <row r="230" spans="1:15" ht="19.5" customHeight="1">
      <c r="A230" s="96"/>
      <c r="B230" s="250"/>
      <c r="C230" s="82" t="s">
        <v>165</v>
      </c>
      <c r="D230" s="85"/>
      <c r="E230" s="75" t="s">
        <v>676</v>
      </c>
      <c r="F230" s="75" t="s">
        <v>676</v>
      </c>
      <c r="G230" s="86">
        <v>5</v>
      </c>
      <c r="H230" s="86">
        <v>5</v>
      </c>
      <c r="I230" s="98" t="s">
        <v>71</v>
      </c>
      <c r="J230" s="98" t="s">
        <v>71</v>
      </c>
      <c r="O230" s="72"/>
    </row>
    <row r="231" spans="1:15" ht="21.75" customHeight="1">
      <c r="A231" s="96"/>
      <c r="B231" s="250"/>
      <c r="C231" s="82" t="s">
        <v>578</v>
      </c>
      <c r="D231" s="85"/>
      <c r="E231" s="75" t="s">
        <v>881</v>
      </c>
      <c r="F231" s="75" t="s">
        <v>881</v>
      </c>
      <c r="G231" s="86">
        <v>4</v>
      </c>
      <c r="H231" s="86">
        <v>4</v>
      </c>
      <c r="I231" s="98" t="s">
        <v>64</v>
      </c>
      <c r="J231" s="98" t="s">
        <v>64</v>
      </c>
      <c r="O231" s="72"/>
    </row>
    <row r="232" spans="1:15" ht="27" customHeight="1">
      <c r="A232" s="99"/>
      <c r="B232" s="179"/>
      <c r="C232" s="82" t="s">
        <v>882</v>
      </c>
      <c r="D232" s="83"/>
      <c r="E232" s="75" t="s">
        <v>883</v>
      </c>
      <c r="F232" s="75" t="s">
        <v>883</v>
      </c>
      <c r="G232" s="86">
        <v>6</v>
      </c>
      <c r="H232" s="86">
        <v>6</v>
      </c>
      <c r="I232" s="98" t="s">
        <v>884</v>
      </c>
      <c r="J232" s="98" t="s">
        <v>884</v>
      </c>
      <c r="O232" s="72"/>
    </row>
    <row r="233" spans="1:15" ht="30" customHeight="1">
      <c r="A233" s="99"/>
      <c r="B233" s="179"/>
      <c r="C233" s="82" t="s">
        <v>885</v>
      </c>
      <c r="D233" s="83"/>
      <c r="E233" s="75" t="s">
        <v>886</v>
      </c>
      <c r="F233" s="75" t="s">
        <v>886</v>
      </c>
      <c r="G233" s="86">
        <v>6</v>
      </c>
      <c r="H233" s="86">
        <v>6</v>
      </c>
      <c r="I233" s="98" t="s">
        <v>101</v>
      </c>
      <c r="J233" s="98" t="s">
        <v>101</v>
      </c>
      <c r="O233" s="72"/>
    </row>
    <row r="234" spans="1:15" ht="26.25" customHeight="1">
      <c r="A234" s="99"/>
      <c r="B234" s="179"/>
      <c r="C234" s="82" t="s">
        <v>887</v>
      </c>
      <c r="D234" s="83"/>
      <c r="E234" s="75" t="s">
        <v>1407</v>
      </c>
      <c r="F234" s="75" t="s">
        <v>1407</v>
      </c>
      <c r="G234" s="86">
        <v>9</v>
      </c>
      <c r="H234" s="86">
        <v>9</v>
      </c>
      <c r="I234" s="98" t="s">
        <v>888</v>
      </c>
      <c r="J234" s="98" t="s">
        <v>888</v>
      </c>
      <c r="O234" s="72"/>
    </row>
    <row r="235" spans="1:15" ht="28.15" customHeight="1">
      <c r="A235" s="99"/>
      <c r="B235" s="179"/>
      <c r="C235" s="82" t="s">
        <v>1234</v>
      </c>
      <c r="D235" s="83"/>
      <c r="E235" s="75" t="s">
        <v>1235</v>
      </c>
      <c r="F235" s="75" t="s">
        <v>1235</v>
      </c>
      <c r="G235" s="86">
        <v>3</v>
      </c>
      <c r="H235" s="86">
        <v>3</v>
      </c>
      <c r="I235" s="75" t="s">
        <v>1236</v>
      </c>
      <c r="J235" s="75" t="s">
        <v>1236</v>
      </c>
      <c r="O235" s="72"/>
    </row>
    <row r="236" spans="1:15" ht="27.75" customHeight="1">
      <c r="A236" s="99"/>
      <c r="B236" s="179"/>
      <c r="C236" s="82" t="s">
        <v>1237</v>
      </c>
      <c r="D236" s="83"/>
      <c r="E236" s="75" t="s">
        <v>1238</v>
      </c>
      <c r="F236" s="75" t="s">
        <v>1238</v>
      </c>
      <c r="G236" s="86">
        <v>7</v>
      </c>
      <c r="H236" s="86">
        <v>7</v>
      </c>
      <c r="I236" s="75" t="s">
        <v>1239</v>
      </c>
      <c r="J236" s="75" t="s">
        <v>1239</v>
      </c>
      <c r="O236" s="72"/>
    </row>
    <row r="237" spans="1:15" ht="27" customHeight="1">
      <c r="A237" s="99"/>
      <c r="B237" s="179"/>
      <c r="C237" s="65" t="s">
        <v>1240</v>
      </c>
      <c r="D237" s="83"/>
      <c r="E237" s="75" t="s">
        <v>1408</v>
      </c>
      <c r="F237" s="75" t="s">
        <v>1408</v>
      </c>
      <c r="G237" s="86">
        <v>7</v>
      </c>
      <c r="H237" s="86">
        <v>7</v>
      </c>
      <c r="I237" s="75" t="s">
        <v>1241</v>
      </c>
      <c r="J237" s="75" t="s">
        <v>1241</v>
      </c>
      <c r="O237" s="72"/>
    </row>
    <row r="238" spans="1:15" ht="27" customHeight="1">
      <c r="A238" s="99"/>
      <c r="B238" s="179"/>
      <c r="C238" s="65" t="s">
        <v>1242</v>
      </c>
      <c r="D238" s="75"/>
      <c r="E238" s="75" t="s">
        <v>1243</v>
      </c>
      <c r="F238" s="75" t="s">
        <v>1243</v>
      </c>
      <c r="G238" s="86">
        <v>5</v>
      </c>
      <c r="H238" s="86">
        <v>5</v>
      </c>
      <c r="I238" s="75" t="s">
        <v>64</v>
      </c>
      <c r="J238" s="75" t="s">
        <v>64</v>
      </c>
      <c r="O238" s="72"/>
    </row>
    <row r="239" spans="1:15" ht="18.75" customHeight="1">
      <c r="A239" s="375"/>
      <c r="B239" s="369"/>
      <c r="C239" s="69" t="s">
        <v>104</v>
      </c>
      <c r="D239" s="69">
        <v>12</v>
      </c>
      <c r="E239" s="75"/>
      <c r="F239" s="75"/>
      <c r="G239" s="62"/>
      <c r="H239" s="62"/>
      <c r="I239" s="75"/>
      <c r="J239" s="75"/>
      <c r="O239" s="72"/>
    </row>
    <row r="240" spans="1:15" ht="15" customHeight="1">
      <c r="A240" s="375"/>
      <c r="B240" s="369"/>
      <c r="C240" s="120" t="s">
        <v>105</v>
      </c>
      <c r="D240" s="69"/>
      <c r="E240" s="53"/>
      <c r="F240" s="53"/>
      <c r="G240" s="53"/>
      <c r="H240" s="53"/>
      <c r="I240" s="53"/>
      <c r="J240" s="53"/>
      <c r="O240" s="72"/>
    </row>
    <row r="241" spans="1:15" ht="31.5" customHeight="1">
      <c r="A241" s="347"/>
      <c r="B241" s="359"/>
      <c r="C241" s="54" t="s">
        <v>890</v>
      </c>
      <c r="D241" s="100"/>
      <c r="E241" s="53" t="s">
        <v>889</v>
      </c>
      <c r="F241" s="53" t="s">
        <v>889</v>
      </c>
      <c r="G241" s="53">
        <v>5</v>
      </c>
      <c r="H241" s="53">
        <v>5</v>
      </c>
      <c r="I241" s="53" t="s">
        <v>164</v>
      </c>
      <c r="J241" s="53" t="s">
        <v>164</v>
      </c>
      <c r="O241" s="72"/>
    </row>
    <row r="242" spans="1:15" ht="34.5" customHeight="1">
      <c r="A242" s="345"/>
      <c r="B242" s="357"/>
      <c r="C242" s="65" t="s">
        <v>891</v>
      </c>
      <c r="D242" s="100"/>
      <c r="E242" s="53" t="s">
        <v>166</v>
      </c>
      <c r="F242" s="53" t="s">
        <v>166</v>
      </c>
      <c r="G242" s="53">
        <v>4</v>
      </c>
      <c r="H242" s="53">
        <v>4</v>
      </c>
      <c r="I242" s="53" t="s">
        <v>164</v>
      </c>
      <c r="J242" s="53" t="s">
        <v>164</v>
      </c>
      <c r="O242" s="72"/>
    </row>
    <row r="243" spans="1:15" ht="17.25" customHeight="1">
      <c r="A243" s="212"/>
      <c r="B243" s="370"/>
      <c r="C243" s="69" t="s">
        <v>107</v>
      </c>
      <c r="D243" s="69">
        <v>2</v>
      </c>
      <c r="E243" s="384"/>
      <c r="F243" s="384"/>
      <c r="G243" s="387"/>
      <c r="H243" s="387"/>
      <c r="I243" s="69"/>
      <c r="J243" s="69"/>
      <c r="O243" s="72"/>
    </row>
    <row r="244" spans="1:15" ht="19.5" customHeight="1">
      <c r="A244" s="374"/>
      <c r="B244" s="366"/>
      <c r="C244" s="120" t="s">
        <v>110</v>
      </c>
      <c r="D244" s="69"/>
      <c r="E244" s="384"/>
      <c r="F244" s="384"/>
      <c r="G244" s="70"/>
      <c r="H244" s="70"/>
      <c r="I244" s="384"/>
      <c r="J244" s="384"/>
      <c r="O244" s="72"/>
    </row>
    <row r="245" spans="1:15" ht="40.5" customHeight="1">
      <c r="A245" s="346">
        <v>20</v>
      </c>
      <c r="B245" s="358" t="s">
        <v>9</v>
      </c>
      <c r="C245" s="153" t="s">
        <v>677</v>
      </c>
      <c r="D245" s="69"/>
      <c r="E245" s="53" t="s">
        <v>678</v>
      </c>
      <c r="F245" s="53" t="s">
        <v>678</v>
      </c>
      <c r="G245" s="388">
        <v>4</v>
      </c>
      <c r="H245" s="388">
        <v>4</v>
      </c>
      <c r="I245" s="62" t="s">
        <v>892</v>
      </c>
      <c r="J245" s="62" t="s">
        <v>892</v>
      </c>
      <c r="O245" s="72"/>
    </row>
    <row r="246" spans="1:15" ht="21" customHeight="1">
      <c r="A246" s="346"/>
      <c r="B246" s="358"/>
      <c r="C246" s="54" t="s">
        <v>167</v>
      </c>
      <c r="D246" s="100"/>
      <c r="E246" s="53" t="s">
        <v>893</v>
      </c>
      <c r="F246" s="53" t="s">
        <v>893</v>
      </c>
      <c r="G246" s="388">
        <v>6</v>
      </c>
      <c r="H246" s="388">
        <v>6</v>
      </c>
      <c r="I246" s="62" t="s">
        <v>894</v>
      </c>
      <c r="J246" s="62" t="s">
        <v>894</v>
      </c>
      <c r="O246" s="72"/>
    </row>
    <row r="247" spans="1:15" ht="21" customHeight="1">
      <c r="A247" s="346"/>
      <c r="B247" s="358"/>
      <c r="C247" s="54" t="s">
        <v>129</v>
      </c>
      <c r="D247" s="100"/>
      <c r="E247" s="53" t="s">
        <v>895</v>
      </c>
      <c r="F247" s="53" t="s">
        <v>895</v>
      </c>
      <c r="G247" s="388">
        <v>8</v>
      </c>
      <c r="H247" s="388">
        <v>8</v>
      </c>
      <c r="I247" s="62" t="s">
        <v>896</v>
      </c>
      <c r="J247" s="62" t="s">
        <v>896</v>
      </c>
      <c r="O247" s="72"/>
    </row>
    <row r="248" spans="1:15" ht="30" customHeight="1">
      <c r="A248" s="346"/>
      <c r="B248" s="358"/>
      <c r="C248" s="54" t="s">
        <v>1244</v>
      </c>
      <c r="D248" s="100"/>
      <c r="E248" s="53" t="s">
        <v>1245</v>
      </c>
      <c r="F248" s="53" t="s">
        <v>1245</v>
      </c>
      <c r="G248" s="388">
        <v>13</v>
      </c>
      <c r="H248" s="388">
        <v>13</v>
      </c>
      <c r="I248" s="62" t="s">
        <v>1246</v>
      </c>
      <c r="J248" s="62" t="s">
        <v>1246</v>
      </c>
      <c r="O248" s="72"/>
    </row>
    <row r="249" spans="1:15" ht="39" customHeight="1">
      <c r="A249" s="346"/>
      <c r="B249" s="358"/>
      <c r="C249" s="153" t="s">
        <v>677</v>
      </c>
      <c r="D249" s="100"/>
      <c r="E249" s="53" t="s">
        <v>1247</v>
      </c>
      <c r="F249" s="53" t="s">
        <v>1247</v>
      </c>
      <c r="G249" s="388">
        <v>6</v>
      </c>
      <c r="H249" s="388">
        <v>6</v>
      </c>
      <c r="I249" s="62" t="s">
        <v>1248</v>
      </c>
      <c r="J249" s="62" t="s">
        <v>1248</v>
      </c>
      <c r="O249" s="72"/>
    </row>
    <row r="250" spans="1:15" ht="27.75" customHeight="1">
      <c r="A250" s="346"/>
      <c r="B250" s="358"/>
      <c r="C250" s="54" t="s">
        <v>1530</v>
      </c>
      <c r="D250" s="100"/>
      <c r="E250" s="53" t="s">
        <v>1531</v>
      </c>
      <c r="F250" s="53" t="s">
        <v>1531</v>
      </c>
      <c r="G250" s="388">
        <v>5</v>
      </c>
      <c r="H250" s="388">
        <v>5</v>
      </c>
      <c r="I250" s="62" t="s">
        <v>1532</v>
      </c>
      <c r="J250" s="62" t="s">
        <v>1532</v>
      </c>
      <c r="O250" s="72"/>
    </row>
    <row r="251" spans="1:15" ht="24" customHeight="1">
      <c r="A251" s="346"/>
      <c r="B251" s="358"/>
      <c r="C251" s="54" t="s">
        <v>1530</v>
      </c>
      <c r="D251" s="100"/>
      <c r="E251" s="53" t="s">
        <v>1533</v>
      </c>
      <c r="F251" s="53" t="s">
        <v>1533</v>
      </c>
      <c r="G251" s="388">
        <v>4</v>
      </c>
      <c r="H251" s="388">
        <v>4</v>
      </c>
      <c r="I251" s="62" t="s">
        <v>1534</v>
      </c>
      <c r="J251" s="62" t="s">
        <v>1534</v>
      </c>
      <c r="O251" s="72"/>
    </row>
    <row r="252" spans="1:15" ht="18" customHeight="1">
      <c r="A252" s="346"/>
      <c r="B252" s="358"/>
      <c r="C252" s="69" t="s">
        <v>112</v>
      </c>
      <c r="D252" s="100">
        <v>7</v>
      </c>
      <c r="E252" s="53"/>
      <c r="F252" s="53"/>
      <c r="G252" s="56"/>
      <c r="H252" s="56"/>
      <c r="I252" s="53"/>
      <c r="J252" s="53"/>
      <c r="O252" s="72"/>
    </row>
    <row r="253" spans="1:15" ht="18" customHeight="1">
      <c r="A253" s="99"/>
      <c r="B253" s="179"/>
      <c r="C253" s="111" t="s">
        <v>95</v>
      </c>
      <c r="D253" s="83"/>
      <c r="E253" s="75"/>
      <c r="F253" s="75"/>
      <c r="G253" s="75"/>
      <c r="H253" s="75"/>
      <c r="I253" s="75"/>
      <c r="J253" s="75"/>
      <c r="O253" s="72"/>
    </row>
    <row r="254" spans="1:15" ht="32.450000000000003" customHeight="1">
      <c r="A254" s="346"/>
      <c r="B254" s="358"/>
      <c r="C254" s="54" t="s">
        <v>169</v>
      </c>
      <c r="D254" s="100"/>
      <c r="E254" s="53" t="s">
        <v>679</v>
      </c>
      <c r="F254" s="53" t="s">
        <v>679</v>
      </c>
      <c r="G254" s="59" t="s">
        <v>61</v>
      </c>
      <c r="H254" s="59" t="s">
        <v>61</v>
      </c>
      <c r="I254" s="200" t="s">
        <v>170</v>
      </c>
      <c r="J254" s="200" t="s">
        <v>170</v>
      </c>
      <c r="O254" s="72"/>
    </row>
    <row r="255" spans="1:15" ht="56.25" customHeight="1">
      <c r="A255" s="346"/>
      <c r="B255" s="358"/>
      <c r="C255" s="154" t="s">
        <v>171</v>
      </c>
      <c r="D255" s="155"/>
      <c r="E255" s="53" t="s">
        <v>1393</v>
      </c>
      <c r="F255" s="53" t="s">
        <v>1393</v>
      </c>
      <c r="G255" s="59" t="s">
        <v>77</v>
      </c>
      <c r="H255" s="59" t="s">
        <v>77</v>
      </c>
      <c r="I255" s="200" t="s">
        <v>172</v>
      </c>
      <c r="J255" s="200" t="s">
        <v>172</v>
      </c>
      <c r="O255" s="72"/>
    </row>
    <row r="256" spans="1:15" ht="28.15" customHeight="1">
      <c r="A256" s="346"/>
      <c r="B256" s="358"/>
      <c r="C256" s="54" t="s">
        <v>173</v>
      </c>
      <c r="D256" s="100"/>
      <c r="E256" s="382" t="s">
        <v>1409</v>
      </c>
      <c r="F256" s="382" t="s">
        <v>1409</v>
      </c>
      <c r="G256" s="59" t="s">
        <v>157</v>
      </c>
      <c r="H256" s="59" t="s">
        <v>157</v>
      </c>
      <c r="I256" s="53" t="s">
        <v>71</v>
      </c>
      <c r="J256" s="53" t="s">
        <v>71</v>
      </c>
      <c r="O256" s="72"/>
    </row>
    <row r="257" spans="1:15" ht="27.6" customHeight="1">
      <c r="A257" s="346"/>
      <c r="B257" s="358"/>
      <c r="C257" s="54" t="s">
        <v>174</v>
      </c>
      <c r="D257" s="100"/>
      <c r="E257" s="53" t="s">
        <v>680</v>
      </c>
      <c r="F257" s="53" t="s">
        <v>680</v>
      </c>
      <c r="G257" s="59" t="s">
        <v>61</v>
      </c>
      <c r="H257" s="59" t="s">
        <v>61</v>
      </c>
      <c r="I257" s="53" t="s">
        <v>681</v>
      </c>
      <c r="J257" s="53" t="s">
        <v>681</v>
      </c>
      <c r="O257" s="72"/>
    </row>
    <row r="258" spans="1:15" ht="28.9" customHeight="1">
      <c r="A258" s="346"/>
      <c r="B258" s="358"/>
      <c r="C258" s="54" t="s">
        <v>175</v>
      </c>
      <c r="D258" s="100"/>
      <c r="E258" s="53" t="s">
        <v>1410</v>
      </c>
      <c r="F258" s="53" t="s">
        <v>1410</v>
      </c>
      <c r="G258" s="59" t="s">
        <v>686</v>
      </c>
      <c r="H258" s="59" t="s">
        <v>686</v>
      </c>
      <c r="I258" s="53" t="s">
        <v>177</v>
      </c>
      <c r="J258" s="53" t="s">
        <v>177</v>
      </c>
      <c r="O258" s="72"/>
    </row>
    <row r="259" spans="1:15" ht="30" customHeight="1">
      <c r="A259" s="346"/>
      <c r="B259" s="358"/>
      <c r="C259" s="54" t="s">
        <v>897</v>
      </c>
      <c r="D259" s="100"/>
      <c r="E259" s="53" t="s">
        <v>898</v>
      </c>
      <c r="F259" s="53" t="s">
        <v>898</v>
      </c>
      <c r="G259" s="59" t="s">
        <v>61</v>
      </c>
      <c r="H259" s="59" t="s">
        <v>61</v>
      </c>
      <c r="I259" s="53" t="s">
        <v>899</v>
      </c>
      <c r="J259" s="53" t="s">
        <v>899</v>
      </c>
      <c r="O259" s="72"/>
    </row>
    <row r="260" spans="1:15" ht="28.5" customHeight="1">
      <c r="A260" s="346"/>
      <c r="B260" s="358"/>
      <c r="C260" s="54" t="s">
        <v>900</v>
      </c>
      <c r="D260" s="100"/>
      <c r="E260" s="53" t="s">
        <v>901</v>
      </c>
      <c r="F260" s="53" t="s">
        <v>901</v>
      </c>
      <c r="G260" s="59" t="s">
        <v>686</v>
      </c>
      <c r="H260" s="59" t="s">
        <v>686</v>
      </c>
      <c r="I260" s="53" t="s">
        <v>902</v>
      </c>
      <c r="J260" s="53" t="s">
        <v>902</v>
      </c>
      <c r="O260" s="72"/>
    </row>
    <row r="261" spans="1:15" ht="28.9" customHeight="1">
      <c r="A261" s="346"/>
      <c r="B261" s="358"/>
      <c r="C261" s="54" t="s">
        <v>903</v>
      </c>
      <c r="D261" s="100"/>
      <c r="E261" s="53" t="s">
        <v>904</v>
      </c>
      <c r="F261" s="53" t="s">
        <v>904</v>
      </c>
      <c r="G261" s="59" t="s">
        <v>61</v>
      </c>
      <c r="H261" s="59" t="s">
        <v>61</v>
      </c>
      <c r="I261" s="53" t="s">
        <v>170</v>
      </c>
      <c r="J261" s="53" t="s">
        <v>170</v>
      </c>
      <c r="O261" s="72"/>
    </row>
    <row r="262" spans="1:15" ht="30.75" customHeight="1">
      <c r="A262" s="346"/>
      <c r="B262" s="358"/>
      <c r="C262" s="65" t="s">
        <v>905</v>
      </c>
      <c r="D262" s="100"/>
      <c r="E262" s="53" t="s">
        <v>906</v>
      </c>
      <c r="F262" s="53" t="s">
        <v>906</v>
      </c>
      <c r="G262" s="53">
        <v>7</v>
      </c>
      <c r="H262" s="53">
        <v>7</v>
      </c>
      <c r="I262" s="200" t="s">
        <v>172</v>
      </c>
      <c r="J262" s="200" t="s">
        <v>172</v>
      </c>
      <c r="O262" s="72"/>
    </row>
    <row r="263" spans="1:15" ht="25.9" customHeight="1">
      <c r="A263" s="347"/>
      <c r="B263" s="359"/>
      <c r="C263" s="65" t="s">
        <v>109</v>
      </c>
      <c r="D263" s="100"/>
      <c r="E263" s="53" t="s">
        <v>1249</v>
      </c>
      <c r="F263" s="53" t="s">
        <v>1249</v>
      </c>
      <c r="G263" s="53">
        <v>8</v>
      </c>
      <c r="H263" s="53">
        <v>8</v>
      </c>
      <c r="I263" s="200" t="s">
        <v>172</v>
      </c>
      <c r="J263" s="200" t="s">
        <v>172</v>
      </c>
      <c r="O263" s="72"/>
    </row>
    <row r="264" spans="1:15" ht="27" customHeight="1">
      <c r="A264" s="345"/>
      <c r="B264" s="357"/>
      <c r="C264" s="54" t="s">
        <v>130</v>
      </c>
      <c r="D264" s="100"/>
      <c r="E264" s="53" t="s">
        <v>1250</v>
      </c>
      <c r="F264" s="53" t="s">
        <v>1250</v>
      </c>
      <c r="G264" s="59" t="s">
        <v>77</v>
      </c>
      <c r="H264" s="59" t="s">
        <v>77</v>
      </c>
      <c r="I264" s="200" t="s">
        <v>64</v>
      </c>
      <c r="J264" s="200" t="s">
        <v>64</v>
      </c>
      <c r="O264" s="72"/>
    </row>
    <row r="265" spans="1:15" ht="50.45" customHeight="1">
      <c r="A265" s="252"/>
      <c r="B265" s="253"/>
      <c r="C265" s="154" t="s">
        <v>1535</v>
      </c>
      <c r="D265" s="155"/>
      <c r="E265" s="53" t="s">
        <v>1531</v>
      </c>
      <c r="F265" s="53" t="s">
        <v>1531</v>
      </c>
      <c r="G265" s="59" t="s">
        <v>131</v>
      </c>
      <c r="H265" s="59" t="s">
        <v>131</v>
      </c>
      <c r="I265" s="53" t="s">
        <v>1536</v>
      </c>
      <c r="J265" s="53" t="s">
        <v>1536</v>
      </c>
      <c r="O265" s="72"/>
    </row>
    <row r="266" spans="1:15" ht="31.5" customHeight="1">
      <c r="A266" s="346"/>
      <c r="B266" s="358"/>
      <c r="C266" s="54" t="s">
        <v>1537</v>
      </c>
      <c r="D266" s="100"/>
      <c r="E266" s="53" t="s">
        <v>1538</v>
      </c>
      <c r="F266" s="53" t="s">
        <v>1538</v>
      </c>
      <c r="G266" s="59" t="s">
        <v>131</v>
      </c>
      <c r="H266" s="59" t="s">
        <v>131</v>
      </c>
      <c r="I266" s="200" t="s">
        <v>695</v>
      </c>
      <c r="J266" s="200" t="s">
        <v>695</v>
      </c>
      <c r="O266" s="72"/>
    </row>
    <row r="267" spans="1:15" ht="30.75" customHeight="1">
      <c r="A267" s="346"/>
      <c r="B267" s="358"/>
      <c r="C267" s="54" t="s">
        <v>1539</v>
      </c>
      <c r="D267" s="100"/>
      <c r="E267" s="53" t="s">
        <v>1540</v>
      </c>
      <c r="F267" s="53" t="s">
        <v>1540</v>
      </c>
      <c r="G267" s="59" t="s">
        <v>61</v>
      </c>
      <c r="H267" s="59" t="s">
        <v>61</v>
      </c>
      <c r="I267" s="53" t="s">
        <v>1541</v>
      </c>
      <c r="J267" s="53" t="s">
        <v>1541</v>
      </c>
      <c r="O267" s="72"/>
    </row>
    <row r="268" spans="1:15" ht="31.9" customHeight="1">
      <c r="A268" s="346"/>
      <c r="B268" s="358"/>
      <c r="C268" s="54" t="s">
        <v>1542</v>
      </c>
      <c r="D268" s="100"/>
      <c r="E268" s="53" t="s">
        <v>1498</v>
      </c>
      <c r="F268" s="53" t="s">
        <v>1498</v>
      </c>
      <c r="G268" s="59" t="s">
        <v>61</v>
      </c>
      <c r="H268" s="59" t="s">
        <v>61</v>
      </c>
      <c r="I268" s="200" t="s">
        <v>138</v>
      </c>
      <c r="J268" s="200" t="s">
        <v>138</v>
      </c>
      <c r="O268" s="72"/>
    </row>
    <row r="269" spans="1:15" ht="29.25" customHeight="1">
      <c r="A269" s="346"/>
      <c r="B269" s="346"/>
      <c r="C269" s="54" t="s">
        <v>2044</v>
      </c>
      <c r="D269" s="100"/>
      <c r="E269" s="200" t="s">
        <v>2045</v>
      </c>
      <c r="F269" s="200" t="s">
        <v>2045</v>
      </c>
      <c r="G269" s="59" t="s">
        <v>131</v>
      </c>
      <c r="H269" s="59" t="s">
        <v>131</v>
      </c>
      <c r="I269" s="200" t="s">
        <v>811</v>
      </c>
      <c r="J269" s="200" t="s">
        <v>811</v>
      </c>
      <c r="O269" s="72"/>
    </row>
    <row r="270" spans="1:15" ht="24.95" customHeight="1">
      <c r="A270" s="346"/>
      <c r="B270" s="346"/>
      <c r="C270" s="54" t="s">
        <v>2046</v>
      </c>
      <c r="D270" s="100"/>
      <c r="E270" s="53" t="s">
        <v>2047</v>
      </c>
      <c r="F270" s="53" t="s">
        <v>2047</v>
      </c>
      <c r="G270" s="53">
        <v>6</v>
      </c>
      <c r="H270" s="53">
        <v>6</v>
      </c>
      <c r="I270" s="200" t="s">
        <v>899</v>
      </c>
      <c r="J270" s="200" t="s">
        <v>899</v>
      </c>
      <c r="O270" s="72"/>
    </row>
    <row r="271" spans="1:15" ht="15.75" customHeight="1">
      <c r="A271" s="346"/>
      <c r="B271" s="358"/>
      <c r="C271" s="69" t="s">
        <v>104</v>
      </c>
      <c r="D271" s="100">
        <v>17</v>
      </c>
      <c r="E271" s="53"/>
      <c r="F271" s="53"/>
      <c r="G271" s="53"/>
      <c r="H271" s="53"/>
      <c r="I271" s="53"/>
      <c r="J271" s="53"/>
      <c r="O271" s="72"/>
    </row>
    <row r="272" spans="1:15" ht="17.25" customHeight="1">
      <c r="A272" s="375"/>
      <c r="B272" s="369"/>
      <c r="C272" s="120" t="s">
        <v>105</v>
      </c>
      <c r="D272" s="69"/>
      <c r="E272" s="53"/>
      <c r="F272" s="53"/>
      <c r="G272" s="389"/>
      <c r="H272" s="389"/>
      <c r="I272" s="53"/>
      <c r="J272" s="53"/>
      <c r="O272" s="72"/>
    </row>
    <row r="273" spans="1:15" ht="19.149999999999999" customHeight="1">
      <c r="A273" s="346"/>
      <c r="B273" s="358"/>
      <c r="C273" s="54" t="s">
        <v>179</v>
      </c>
      <c r="D273" s="100"/>
      <c r="E273" s="53" t="s">
        <v>682</v>
      </c>
      <c r="F273" s="53" t="s">
        <v>682</v>
      </c>
      <c r="G273" s="53">
        <v>5</v>
      </c>
      <c r="H273" s="53">
        <v>5</v>
      </c>
      <c r="I273" s="53" t="s">
        <v>181</v>
      </c>
      <c r="J273" s="53" t="s">
        <v>181</v>
      </c>
      <c r="O273" s="72"/>
    </row>
    <row r="274" spans="1:15" ht="25.5" customHeight="1">
      <c r="A274" s="346"/>
      <c r="B274" s="358"/>
      <c r="C274" s="54" t="s">
        <v>106</v>
      </c>
      <c r="D274" s="100"/>
      <c r="E274" s="53" t="s">
        <v>182</v>
      </c>
      <c r="F274" s="53" t="s">
        <v>182</v>
      </c>
      <c r="G274" s="53">
        <v>5</v>
      </c>
      <c r="H274" s="53">
        <v>5</v>
      </c>
      <c r="I274" s="53" t="s">
        <v>183</v>
      </c>
      <c r="J274" s="53" t="s">
        <v>183</v>
      </c>
      <c r="O274" s="72"/>
    </row>
    <row r="275" spans="1:15" ht="24.6" customHeight="1">
      <c r="A275" s="346"/>
      <c r="B275" s="358"/>
      <c r="C275" s="54" t="s">
        <v>184</v>
      </c>
      <c r="D275" s="100"/>
      <c r="E275" s="53" t="s">
        <v>683</v>
      </c>
      <c r="F275" s="53" t="s">
        <v>683</v>
      </c>
      <c r="G275" s="53">
        <v>9</v>
      </c>
      <c r="H275" s="53">
        <v>9</v>
      </c>
      <c r="I275" s="53" t="s">
        <v>160</v>
      </c>
      <c r="J275" s="53" t="s">
        <v>160</v>
      </c>
      <c r="O275" s="72"/>
    </row>
    <row r="276" spans="1:15" ht="25.9" customHeight="1">
      <c r="A276" s="346"/>
      <c r="B276" s="358"/>
      <c r="C276" s="54" t="s">
        <v>908</v>
      </c>
      <c r="D276" s="100"/>
      <c r="E276" s="53" t="s">
        <v>909</v>
      </c>
      <c r="F276" s="53" t="s">
        <v>909</v>
      </c>
      <c r="G276" s="53">
        <v>5</v>
      </c>
      <c r="H276" s="53">
        <v>5</v>
      </c>
      <c r="I276" s="53" t="s">
        <v>185</v>
      </c>
      <c r="J276" s="53" t="s">
        <v>185</v>
      </c>
      <c r="O276" s="72"/>
    </row>
    <row r="277" spans="1:15" ht="18" customHeight="1">
      <c r="A277" s="212"/>
      <c r="B277" s="370"/>
      <c r="C277" s="69" t="s">
        <v>107</v>
      </c>
      <c r="D277" s="69">
        <v>4</v>
      </c>
      <c r="E277" s="384"/>
      <c r="F277" s="384"/>
      <c r="G277" s="387"/>
      <c r="H277" s="387"/>
      <c r="I277" s="69"/>
      <c r="J277" s="69"/>
      <c r="O277" s="72"/>
    </row>
    <row r="278" spans="1:15" ht="19.5" customHeight="1">
      <c r="A278" s="374"/>
      <c r="B278" s="366"/>
      <c r="C278" s="62" t="s">
        <v>95</v>
      </c>
      <c r="D278" s="69"/>
      <c r="E278" s="384"/>
      <c r="F278" s="384"/>
      <c r="G278" s="387"/>
      <c r="H278" s="387"/>
      <c r="I278" s="69"/>
      <c r="J278" s="69"/>
      <c r="O278" s="72"/>
    </row>
    <row r="279" spans="1:15" ht="18.75" customHeight="1">
      <c r="A279" s="375">
        <v>21</v>
      </c>
      <c r="B279" s="369" t="s">
        <v>18</v>
      </c>
      <c r="C279" s="65" t="s">
        <v>186</v>
      </c>
      <c r="D279" s="69"/>
      <c r="E279" s="53" t="s">
        <v>199</v>
      </c>
      <c r="F279" s="53" t="s">
        <v>199</v>
      </c>
      <c r="G279" s="68">
        <v>7</v>
      </c>
      <c r="H279" s="68">
        <v>7</v>
      </c>
      <c r="I279" s="53" t="s">
        <v>181</v>
      </c>
      <c r="J279" s="53" t="s">
        <v>181</v>
      </c>
      <c r="O279" s="72"/>
    </row>
    <row r="280" spans="1:15" ht="25.5" customHeight="1">
      <c r="A280" s="375"/>
      <c r="B280" s="369"/>
      <c r="C280" s="54" t="s">
        <v>187</v>
      </c>
      <c r="D280" s="69"/>
      <c r="E280" s="33" t="s">
        <v>684</v>
      </c>
      <c r="F280" s="33" t="s">
        <v>684</v>
      </c>
      <c r="G280" s="68">
        <v>7</v>
      </c>
      <c r="H280" s="68">
        <v>7</v>
      </c>
      <c r="I280" s="33" t="s">
        <v>188</v>
      </c>
      <c r="J280" s="33" t="s">
        <v>188</v>
      </c>
      <c r="O280" s="72"/>
    </row>
    <row r="281" spans="1:15" ht="29.25" customHeight="1">
      <c r="A281" s="375"/>
      <c r="B281" s="369"/>
      <c r="C281" s="54" t="s">
        <v>910</v>
      </c>
      <c r="D281" s="69"/>
      <c r="E281" s="33" t="s">
        <v>1411</v>
      </c>
      <c r="F281" s="33" t="s">
        <v>1411</v>
      </c>
      <c r="G281" s="68">
        <v>7</v>
      </c>
      <c r="H281" s="68">
        <v>7</v>
      </c>
      <c r="I281" s="33" t="s">
        <v>1251</v>
      </c>
      <c r="J281" s="33" t="s">
        <v>1251</v>
      </c>
      <c r="O281" s="72"/>
    </row>
    <row r="282" spans="1:15" ht="27.75" customHeight="1">
      <c r="A282" s="375"/>
      <c r="B282" s="369"/>
      <c r="C282" s="54" t="s">
        <v>911</v>
      </c>
      <c r="D282" s="69"/>
      <c r="E282" s="33" t="s">
        <v>1543</v>
      </c>
      <c r="F282" s="33" t="s">
        <v>1543</v>
      </c>
      <c r="G282" s="68">
        <v>7</v>
      </c>
      <c r="H282" s="68">
        <v>7</v>
      </c>
      <c r="I282" s="33" t="s">
        <v>138</v>
      </c>
      <c r="J282" s="33" t="s">
        <v>138</v>
      </c>
      <c r="O282" s="72"/>
    </row>
    <row r="283" spans="1:15" ht="29.25" customHeight="1">
      <c r="A283" s="375"/>
      <c r="B283" s="369"/>
      <c r="C283" s="65" t="s">
        <v>103</v>
      </c>
      <c r="D283" s="62"/>
      <c r="E283" s="71" t="s">
        <v>1252</v>
      </c>
      <c r="F283" s="71" t="s">
        <v>1252</v>
      </c>
      <c r="G283" s="68">
        <v>7</v>
      </c>
      <c r="H283" s="68">
        <v>7</v>
      </c>
      <c r="I283" s="53" t="s">
        <v>888</v>
      </c>
      <c r="J283" s="53" t="s">
        <v>888</v>
      </c>
      <c r="O283" s="72"/>
    </row>
    <row r="284" spans="1:15" ht="27.75" customHeight="1">
      <c r="A284" s="375"/>
      <c r="B284" s="369"/>
      <c r="C284" s="65" t="s">
        <v>1254</v>
      </c>
      <c r="D284" s="62"/>
      <c r="E284" s="53" t="s">
        <v>1255</v>
      </c>
      <c r="F284" s="53" t="s">
        <v>1255</v>
      </c>
      <c r="G284" s="68">
        <v>10</v>
      </c>
      <c r="H284" s="68">
        <v>10</v>
      </c>
      <c r="I284" s="53" t="s">
        <v>1256</v>
      </c>
      <c r="J284" s="53" t="s">
        <v>1256</v>
      </c>
      <c r="O284" s="72"/>
    </row>
    <row r="285" spans="1:15" ht="29.45" customHeight="1">
      <c r="A285" s="375"/>
      <c r="B285" s="369"/>
      <c r="C285" s="54" t="s">
        <v>1544</v>
      </c>
      <c r="D285" s="62"/>
      <c r="E285" s="62" t="s">
        <v>1612</v>
      </c>
      <c r="F285" s="62" t="s">
        <v>1612</v>
      </c>
      <c r="G285" s="68">
        <v>12</v>
      </c>
      <c r="H285" s="68">
        <v>12</v>
      </c>
      <c r="I285" s="53" t="s">
        <v>1545</v>
      </c>
      <c r="J285" s="53" t="s">
        <v>1545</v>
      </c>
      <c r="O285" s="72"/>
    </row>
    <row r="286" spans="1:15" ht="30" customHeight="1">
      <c r="A286" s="375"/>
      <c r="B286" s="369"/>
      <c r="C286" s="54" t="s">
        <v>1546</v>
      </c>
      <c r="D286" s="62"/>
      <c r="E286" s="71" t="s">
        <v>1613</v>
      </c>
      <c r="F286" s="71" t="s">
        <v>1613</v>
      </c>
      <c r="G286" s="68">
        <v>12</v>
      </c>
      <c r="H286" s="68">
        <v>12</v>
      </c>
      <c r="I286" s="53" t="s">
        <v>64</v>
      </c>
      <c r="J286" s="53" t="s">
        <v>64</v>
      </c>
      <c r="O286" s="72"/>
    </row>
    <row r="287" spans="1:15" ht="19.5" customHeight="1">
      <c r="A287" s="212"/>
      <c r="B287" s="370"/>
      <c r="C287" s="69" t="s">
        <v>104</v>
      </c>
      <c r="D287" s="69">
        <v>8</v>
      </c>
      <c r="E287" s="384"/>
      <c r="F287" s="384"/>
      <c r="G287" s="387"/>
      <c r="H287" s="387"/>
      <c r="I287" s="69"/>
      <c r="J287" s="69"/>
      <c r="O287" s="72"/>
    </row>
    <row r="288" spans="1:15" ht="16.149999999999999" customHeight="1">
      <c r="A288" s="374"/>
      <c r="B288" s="366"/>
      <c r="C288" s="111" t="s">
        <v>110</v>
      </c>
      <c r="D288" s="69"/>
      <c r="E288" s="384"/>
      <c r="F288" s="384"/>
      <c r="G288" s="387"/>
      <c r="H288" s="387"/>
      <c r="I288" s="69"/>
      <c r="J288" s="69"/>
      <c r="O288" s="72"/>
    </row>
    <row r="289" spans="1:15" ht="29.25" customHeight="1">
      <c r="A289" s="99" t="s">
        <v>1262</v>
      </c>
      <c r="B289" s="179" t="s">
        <v>68</v>
      </c>
      <c r="C289" s="79" t="s">
        <v>1257</v>
      </c>
      <c r="D289" s="361"/>
      <c r="E289" s="73" t="s">
        <v>463</v>
      </c>
      <c r="F289" s="73" t="s">
        <v>463</v>
      </c>
      <c r="G289" s="68">
        <v>4</v>
      </c>
      <c r="H289" s="68">
        <v>4</v>
      </c>
      <c r="I289" s="62" t="s">
        <v>1258</v>
      </c>
      <c r="J289" s="62" t="s">
        <v>1258</v>
      </c>
      <c r="O289" s="72"/>
    </row>
    <row r="290" spans="1:15" ht="27" customHeight="1">
      <c r="A290" s="375"/>
      <c r="B290" s="369"/>
      <c r="C290" s="65" t="s">
        <v>1259</v>
      </c>
      <c r="D290" s="62"/>
      <c r="E290" s="62" t="s">
        <v>1260</v>
      </c>
      <c r="F290" s="62" t="s">
        <v>1260</v>
      </c>
      <c r="G290" s="68">
        <v>7</v>
      </c>
      <c r="H290" s="68">
        <v>7</v>
      </c>
      <c r="I290" s="62" t="s">
        <v>1261</v>
      </c>
      <c r="J290" s="62" t="s">
        <v>1261</v>
      </c>
      <c r="O290" s="72"/>
    </row>
    <row r="291" spans="1:15" ht="18.75" customHeight="1">
      <c r="A291" s="210"/>
      <c r="B291" s="372"/>
      <c r="C291" s="69" t="s">
        <v>112</v>
      </c>
      <c r="D291" s="116">
        <v>2</v>
      </c>
      <c r="E291" s="62"/>
      <c r="F291" s="62"/>
      <c r="G291" s="62"/>
      <c r="H291" s="62"/>
      <c r="I291" s="62"/>
      <c r="J291" s="62"/>
      <c r="O291" s="72"/>
    </row>
    <row r="292" spans="1:15" ht="15" customHeight="1">
      <c r="A292" s="99"/>
      <c r="B292" s="179"/>
      <c r="C292" s="111" t="s">
        <v>95</v>
      </c>
      <c r="D292" s="83"/>
      <c r="E292" s="62"/>
      <c r="F292" s="62"/>
      <c r="G292" s="62"/>
      <c r="H292" s="62"/>
      <c r="I292" s="62"/>
      <c r="J292" s="62"/>
      <c r="O292" s="72"/>
    </row>
    <row r="293" spans="1:15" ht="20.25" customHeight="1">
      <c r="A293" s="101"/>
      <c r="B293" s="254"/>
      <c r="C293" s="108" t="s">
        <v>189</v>
      </c>
      <c r="D293" s="109"/>
      <c r="E293" s="62" t="s">
        <v>685</v>
      </c>
      <c r="F293" s="62" t="s">
        <v>685</v>
      </c>
      <c r="G293" s="70" t="s">
        <v>57</v>
      </c>
      <c r="H293" s="70" t="s">
        <v>57</v>
      </c>
      <c r="I293" s="68" t="s">
        <v>70</v>
      </c>
      <c r="J293" s="68" t="s">
        <v>70</v>
      </c>
      <c r="O293" s="72"/>
    </row>
    <row r="294" spans="1:15" ht="39.75" customHeight="1">
      <c r="A294" s="375"/>
      <c r="B294" s="369"/>
      <c r="C294" s="65" t="s">
        <v>191</v>
      </c>
      <c r="D294" s="69"/>
      <c r="E294" s="62" t="s">
        <v>912</v>
      </c>
      <c r="F294" s="62" t="s">
        <v>912</v>
      </c>
      <c r="G294" s="70" t="s">
        <v>83</v>
      </c>
      <c r="H294" s="70" t="s">
        <v>83</v>
      </c>
      <c r="I294" s="62" t="s">
        <v>185</v>
      </c>
      <c r="J294" s="62" t="s">
        <v>185</v>
      </c>
      <c r="O294" s="72"/>
    </row>
    <row r="295" spans="1:15" ht="43.15" customHeight="1">
      <c r="A295" s="101"/>
      <c r="B295" s="254"/>
      <c r="C295" s="65" t="s">
        <v>913</v>
      </c>
      <c r="D295" s="109"/>
      <c r="E295" s="62" t="s">
        <v>914</v>
      </c>
      <c r="F295" s="62" t="s">
        <v>914</v>
      </c>
      <c r="G295" s="70" t="s">
        <v>131</v>
      </c>
      <c r="H295" s="70" t="s">
        <v>131</v>
      </c>
      <c r="I295" s="68" t="s">
        <v>42</v>
      </c>
      <c r="J295" s="68" t="s">
        <v>42</v>
      </c>
      <c r="O295" s="72"/>
    </row>
    <row r="296" spans="1:15" ht="41.45" customHeight="1">
      <c r="A296" s="101"/>
      <c r="B296" s="254"/>
      <c r="C296" s="65" t="s">
        <v>915</v>
      </c>
      <c r="D296" s="109"/>
      <c r="E296" s="62" t="s">
        <v>916</v>
      </c>
      <c r="F296" s="62" t="s">
        <v>916</v>
      </c>
      <c r="G296" s="70" t="s">
        <v>61</v>
      </c>
      <c r="H296" s="70" t="s">
        <v>61</v>
      </c>
      <c r="I296" s="68" t="s">
        <v>42</v>
      </c>
      <c r="J296" s="68" t="s">
        <v>42</v>
      </c>
      <c r="O296" s="72"/>
    </row>
    <row r="297" spans="1:15" ht="18.75" customHeight="1">
      <c r="A297" s="101"/>
      <c r="B297" s="254"/>
      <c r="C297" s="82" t="s">
        <v>257</v>
      </c>
      <c r="D297" s="109"/>
      <c r="E297" s="62" t="s">
        <v>359</v>
      </c>
      <c r="F297" s="62" t="s">
        <v>359</v>
      </c>
      <c r="G297" s="70" t="s">
        <v>57</v>
      </c>
      <c r="H297" s="70" t="s">
        <v>57</v>
      </c>
      <c r="I297" s="68" t="s">
        <v>192</v>
      </c>
      <c r="J297" s="68" t="s">
        <v>192</v>
      </c>
      <c r="O297" s="72"/>
    </row>
    <row r="298" spans="1:15" ht="24" customHeight="1">
      <c r="A298" s="101"/>
      <c r="B298" s="254"/>
      <c r="C298" s="108" t="s">
        <v>917</v>
      </c>
      <c r="D298" s="109"/>
      <c r="E298" s="62" t="s">
        <v>918</v>
      </c>
      <c r="F298" s="62" t="s">
        <v>918</v>
      </c>
      <c r="G298" s="70" t="s">
        <v>88</v>
      </c>
      <c r="H298" s="70" t="s">
        <v>88</v>
      </c>
      <c r="I298" s="68" t="s">
        <v>116</v>
      </c>
      <c r="J298" s="68" t="s">
        <v>116</v>
      </c>
      <c r="O298" s="72"/>
    </row>
    <row r="299" spans="1:15" ht="30.6" customHeight="1">
      <c r="A299" s="101"/>
      <c r="B299" s="254"/>
      <c r="C299" s="108" t="s">
        <v>919</v>
      </c>
      <c r="D299" s="109"/>
      <c r="E299" s="62" t="s">
        <v>920</v>
      </c>
      <c r="F299" s="62" t="s">
        <v>920</v>
      </c>
      <c r="G299" s="70" t="s">
        <v>61</v>
      </c>
      <c r="H299" s="70" t="s">
        <v>61</v>
      </c>
      <c r="I299" s="68" t="s">
        <v>116</v>
      </c>
      <c r="J299" s="68" t="s">
        <v>116</v>
      </c>
      <c r="O299" s="72"/>
    </row>
    <row r="300" spans="1:15" ht="29.45" customHeight="1">
      <c r="A300" s="375"/>
      <c r="B300" s="369"/>
      <c r="C300" s="65" t="s">
        <v>109</v>
      </c>
      <c r="D300" s="69"/>
      <c r="E300" s="62" t="s">
        <v>1412</v>
      </c>
      <c r="F300" s="62" t="s">
        <v>1412</v>
      </c>
      <c r="G300" s="70" t="s">
        <v>131</v>
      </c>
      <c r="H300" s="70" t="s">
        <v>131</v>
      </c>
      <c r="I300" s="62" t="s">
        <v>100</v>
      </c>
      <c r="J300" s="62" t="s">
        <v>100</v>
      </c>
      <c r="O300" s="72"/>
    </row>
    <row r="301" spans="1:15" ht="46.5" customHeight="1">
      <c r="A301" s="375"/>
      <c r="B301" s="369"/>
      <c r="C301" s="65" t="s">
        <v>1263</v>
      </c>
      <c r="D301" s="69"/>
      <c r="E301" s="62" t="s">
        <v>1264</v>
      </c>
      <c r="F301" s="62" t="s">
        <v>1264</v>
      </c>
      <c r="G301" s="70" t="s">
        <v>131</v>
      </c>
      <c r="H301" s="70" t="s">
        <v>131</v>
      </c>
      <c r="I301" s="62" t="s">
        <v>993</v>
      </c>
      <c r="J301" s="62" t="s">
        <v>993</v>
      </c>
      <c r="O301" s="72"/>
    </row>
    <row r="302" spans="1:15" ht="15" customHeight="1">
      <c r="A302" s="212"/>
      <c r="B302" s="370"/>
      <c r="C302" s="69" t="s">
        <v>104</v>
      </c>
      <c r="D302" s="69">
        <v>9</v>
      </c>
      <c r="E302" s="62"/>
      <c r="F302" s="62"/>
      <c r="G302" s="87"/>
      <c r="H302" s="87"/>
      <c r="I302" s="69"/>
      <c r="J302" s="69"/>
      <c r="O302" s="72"/>
    </row>
    <row r="303" spans="1:15" ht="17.25" customHeight="1">
      <c r="A303" s="88"/>
      <c r="B303" s="247"/>
      <c r="C303" s="147" t="s">
        <v>95</v>
      </c>
      <c r="D303" s="85"/>
      <c r="E303" s="71"/>
      <c r="F303" s="71"/>
      <c r="G303" s="390"/>
      <c r="H303" s="390"/>
      <c r="I303" s="71"/>
      <c r="J303" s="71"/>
      <c r="O303" s="72"/>
    </row>
    <row r="304" spans="1:15" ht="24.75" customHeight="1">
      <c r="A304" s="211">
        <v>23</v>
      </c>
      <c r="B304" s="255" t="s">
        <v>343</v>
      </c>
      <c r="C304" s="102" t="s">
        <v>687</v>
      </c>
      <c r="D304" s="85"/>
      <c r="E304" s="71" t="s">
        <v>688</v>
      </c>
      <c r="F304" s="71" t="s">
        <v>688</v>
      </c>
      <c r="G304" s="71">
        <v>5</v>
      </c>
      <c r="H304" s="71">
        <v>5</v>
      </c>
      <c r="I304" s="71" t="s">
        <v>689</v>
      </c>
      <c r="J304" s="71" t="s">
        <v>689</v>
      </c>
      <c r="O304" s="72"/>
    </row>
    <row r="305" spans="1:15" ht="30.75" customHeight="1">
      <c r="A305" s="211"/>
      <c r="B305" s="255" t="s">
        <v>1614</v>
      </c>
      <c r="C305" s="102" t="s">
        <v>727</v>
      </c>
      <c r="D305" s="103"/>
      <c r="E305" s="71" t="s">
        <v>168</v>
      </c>
      <c r="F305" s="71" t="s">
        <v>168</v>
      </c>
      <c r="G305" s="71">
        <v>5</v>
      </c>
      <c r="H305" s="71">
        <v>5</v>
      </c>
      <c r="I305" s="71" t="s">
        <v>690</v>
      </c>
      <c r="J305" s="71" t="s">
        <v>690</v>
      </c>
      <c r="O305" s="72"/>
    </row>
    <row r="306" spans="1:15" ht="29.25" customHeight="1">
      <c r="A306" s="211"/>
      <c r="B306" s="255"/>
      <c r="C306" s="102" t="s">
        <v>921</v>
      </c>
      <c r="D306" s="103"/>
      <c r="E306" s="71" t="s">
        <v>922</v>
      </c>
      <c r="F306" s="71" t="s">
        <v>922</v>
      </c>
      <c r="G306" s="71">
        <v>5</v>
      </c>
      <c r="H306" s="71">
        <v>5</v>
      </c>
      <c r="I306" s="71" t="s">
        <v>923</v>
      </c>
      <c r="J306" s="71" t="s">
        <v>923</v>
      </c>
      <c r="O306" s="72"/>
    </row>
    <row r="307" spans="1:15" ht="31.5" customHeight="1">
      <c r="A307" s="211"/>
      <c r="B307" s="255"/>
      <c r="C307" s="102" t="s">
        <v>924</v>
      </c>
      <c r="D307" s="103"/>
      <c r="E307" s="71" t="s">
        <v>907</v>
      </c>
      <c r="F307" s="71" t="s">
        <v>907</v>
      </c>
      <c r="G307" s="71">
        <v>7</v>
      </c>
      <c r="H307" s="71">
        <v>7</v>
      </c>
      <c r="I307" s="71" t="s">
        <v>1548</v>
      </c>
      <c r="J307" s="71" t="s">
        <v>1548</v>
      </c>
      <c r="O307" s="72"/>
    </row>
    <row r="308" spans="1:15" ht="26.25" customHeight="1">
      <c r="A308" s="211"/>
      <c r="B308" s="255"/>
      <c r="C308" s="102" t="s">
        <v>1265</v>
      </c>
      <c r="D308" s="103"/>
      <c r="E308" s="71" t="s">
        <v>1266</v>
      </c>
      <c r="F308" s="71" t="s">
        <v>1266</v>
      </c>
      <c r="G308" s="71">
        <v>5</v>
      </c>
      <c r="H308" s="71">
        <v>5</v>
      </c>
      <c r="I308" s="71" t="s">
        <v>64</v>
      </c>
      <c r="J308" s="71" t="s">
        <v>64</v>
      </c>
      <c r="O308" s="72"/>
    </row>
    <row r="309" spans="1:15" ht="25.5" customHeight="1">
      <c r="A309" s="375"/>
      <c r="B309" s="369"/>
      <c r="C309" s="65" t="s">
        <v>109</v>
      </c>
      <c r="D309" s="69"/>
      <c r="E309" s="71" t="s">
        <v>1267</v>
      </c>
      <c r="F309" s="71" t="s">
        <v>1267</v>
      </c>
      <c r="G309" s="71">
        <v>6</v>
      </c>
      <c r="H309" s="71">
        <v>6</v>
      </c>
      <c r="I309" s="62" t="s">
        <v>814</v>
      </c>
      <c r="J309" s="62" t="s">
        <v>814</v>
      </c>
      <c r="O309" s="72"/>
    </row>
    <row r="310" spans="1:15" ht="16.5" customHeight="1">
      <c r="A310" s="212"/>
      <c r="B310" s="370"/>
      <c r="C310" s="69" t="s">
        <v>104</v>
      </c>
      <c r="D310" s="69">
        <v>6</v>
      </c>
      <c r="E310" s="71"/>
      <c r="F310" s="71"/>
      <c r="G310" s="104"/>
      <c r="H310" s="104"/>
      <c r="I310" s="71"/>
      <c r="J310" s="71"/>
      <c r="O310" s="72"/>
    </row>
    <row r="311" spans="1:15" ht="17.25" customHeight="1">
      <c r="A311" s="374"/>
      <c r="B311" s="366"/>
      <c r="C311" s="120" t="s">
        <v>105</v>
      </c>
      <c r="D311" s="69"/>
      <c r="E311" s="63"/>
      <c r="F311" s="63"/>
      <c r="G311" s="87"/>
      <c r="H311" s="87"/>
      <c r="I311" s="87"/>
      <c r="J311" s="87"/>
      <c r="O311" s="72"/>
    </row>
    <row r="312" spans="1:15" ht="27.75" customHeight="1">
      <c r="A312" s="211"/>
      <c r="B312" s="255"/>
      <c r="C312" s="102" t="s">
        <v>158</v>
      </c>
      <c r="D312" s="103"/>
      <c r="E312" s="71" t="s">
        <v>452</v>
      </c>
      <c r="F312" s="71" t="s">
        <v>452</v>
      </c>
      <c r="G312" s="71">
        <v>3</v>
      </c>
      <c r="H312" s="71">
        <v>3</v>
      </c>
      <c r="I312" s="71" t="s">
        <v>185</v>
      </c>
      <c r="J312" s="71" t="s">
        <v>185</v>
      </c>
      <c r="O312" s="72"/>
    </row>
    <row r="313" spans="1:15" ht="29.25" customHeight="1">
      <c r="A313" s="211"/>
      <c r="B313" s="255"/>
      <c r="C313" s="102" t="s">
        <v>925</v>
      </c>
      <c r="D313" s="103"/>
      <c r="E313" s="71" t="s">
        <v>430</v>
      </c>
      <c r="F313" s="71" t="s">
        <v>430</v>
      </c>
      <c r="G313" s="71">
        <v>3</v>
      </c>
      <c r="H313" s="71">
        <v>3</v>
      </c>
      <c r="I313" s="71" t="s">
        <v>185</v>
      </c>
      <c r="J313" s="71" t="s">
        <v>185</v>
      </c>
      <c r="O313" s="72"/>
    </row>
    <row r="314" spans="1:15" ht="24" customHeight="1">
      <c r="A314" s="211"/>
      <c r="B314" s="255"/>
      <c r="C314" s="102" t="s">
        <v>691</v>
      </c>
      <c r="D314" s="103"/>
      <c r="E314" s="71" t="s">
        <v>692</v>
      </c>
      <c r="F314" s="71" t="s">
        <v>692</v>
      </c>
      <c r="G314" s="71">
        <v>4</v>
      </c>
      <c r="H314" s="71">
        <v>4</v>
      </c>
      <c r="I314" s="71" t="s">
        <v>193</v>
      </c>
      <c r="J314" s="71" t="s">
        <v>193</v>
      </c>
      <c r="O314" s="72"/>
    </row>
    <row r="315" spans="1:15" ht="30" customHeight="1">
      <c r="A315" s="211"/>
      <c r="B315" s="255"/>
      <c r="C315" s="102" t="s">
        <v>194</v>
      </c>
      <c r="D315" s="103"/>
      <c r="E315" s="71" t="s">
        <v>693</v>
      </c>
      <c r="F315" s="71" t="s">
        <v>693</v>
      </c>
      <c r="G315" s="71">
        <v>3</v>
      </c>
      <c r="H315" s="71">
        <v>3</v>
      </c>
      <c r="I315" s="71" t="s">
        <v>74</v>
      </c>
      <c r="J315" s="71" t="s">
        <v>74</v>
      </c>
      <c r="O315" s="72"/>
    </row>
    <row r="316" spans="1:15" ht="27" customHeight="1">
      <c r="A316" s="211"/>
      <c r="B316" s="255"/>
      <c r="C316" s="102" t="s">
        <v>926</v>
      </c>
      <c r="D316" s="103"/>
      <c r="E316" s="71" t="s">
        <v>927</v>
      </c>
      <c r="F316" s="71" t="s">
        <v>927</v>
      </c>
      <c r="G316" s="71">
        <v>4</v>
      </c>
      <c r="H316" s="71">
        <v>4</v>
      </c>
      <c r="I316" s="71" t="s">
        <v>193</v>
      </c>
      <c r="J316" s="71" t="s">
        <v>193</v>
      </c>
      <c r="O316" s="72"/>
    </row>
    <row r="317" spans="1:15" ht="15" customHeight="1">
      <c r="A317" s="95"/>
      <c r="B317" s="249"/>
      <c r="C317" s="69" t="s">
        <v>107</v>
      </c>
      <c r="D317" s="85">
        <v>5</v>
      </c>
      <c r="E317" s="63"/>
      <c r="F317" s="63"/>
      <c r="G317" s="87"/>
      <c r="H317" s="87"/>
      <c r="I317" s="69"/>
      <c r="J317" s="69"/>
      <c r="O317" s="72"/>
    </row>
    <row r="318" spans="1:15" ht="15" customHeight="1">
      <c r="A318" s="88"/>
      <c r="B318" s="247"/>
      <c r="C318" s="75" t="s">
        <v>95</v>
      </c>
      <c r="D318" s="85"/>
      <c r="E318" s="103"/>
      <c r="F318" s="103"/>
      <c r="G318" s="391"/>
      <c r="H318" s="391"/>
      <c r="I318" s="103"/>
      <c r="J318" s="103"/>
      <c r="O318" s="72"/>
    </row>
    <row r="319" spans="1:15" ht="27" customHeight="1">
      <c r="A319" s="211">
        <v>24</v>
      </c>
      <c r="B319" s="255" t="s">
        <v>1616</v>
      </c>
      <c r="C319" s="65" t="s">
        <v>694</v>
      </c>
      <c r="D319" s="84"/>
      <c r="E319" s="71" t="s">
        <v>688</v>
      </c>
      <c r="F319" s="71" t="s">
        <v>688</v>
      </c>
      <c r="G319" s="392">
        <v>5</v>
      </c>
      <c r="H319" s="392">
        <v>5</v>
      </c>
      <c r="I319" s="71" t="s">
        <v>695</v>
      </c>
      <c r="J319" s="71" t="s">
        <v>695</v>
      </c>
      <c r="O319" s="72"/>
    </row>
    <row r="320" spans="1:15" ht="25.15" customHeight="1">
      <c r="A320" s="105"/>
      <c r="B320" s="268" t="s">
        <v>1615</v>
      </c>
      <c r="C320" s="65" t="s">
        <v>928</v>
      </c>
      <c r="D320" s="84"/>
      <c r="E320" s="71" t="s">
        <v>929</v>
      </c>
      <c r="F320" s="71" t="s">
        <v>929</v>
      </c>
      <c r="G320" s="392">
        <v>5</v>
      </c>
      <c r="H320" s="392">
        <v>5</v>
      </c>
      <c r="I320" s="71" t="s">
        <v>695</v>
      </c>
      <c r="J320" s="71" t="s">
        <v>695</v>
      </c>
      <c r="O320" s="72"/>
    </row>
    <row r="321" spans="1:15" ht="15" customHeight="1">
      <c r="A321" s="375"/>
      <c r="B321" s="369"/>
      <c r="C321" s="69" t="s">
        <v>104</v>
      </c>
      <c r="D321" s="69">
        <v>2</v>
      </c>
      <c r="E321" s="62"/>
      <c r="F321" s="62"/>
      <c r="G321" s="62"/>
      <c r="H321" s="62"/>
      <c r="I321" s="62"/>
      <c r="J321" s="62"/>
      <c r="O321" s="72"/>
    </row>
    <row r="322" spans="1:15" ht="15" customHeight="1">
      <c r="A322" s="96"/>
      <c r="B322" s="250"/>
      <c r="C322" s="120" t="s">
        <v>105</v>
      </c>
      <c r="D322" s="85"/>
      <c r="E322" s="103"/>
      <c r="F322" s="103"/>
      <c r="G322" s="391"/>
      <c r="H322" s="391"/>
      <c r="I322" s="103"/>
      <c r="J322" s="103"/>
      <c r="O322" s="72"/>
    </row>
    <row r="323" spans="1:15" ht="26.45" customHeight="1">
      <c r="A323" s="211"/>
      <c r="B323" s="255"/>
      <c r="C323" s="102" t="s">
        <v>696</v>
      </c>
      <c r="D323" s="156"/>
      <c r="E323" s="62" t="s">
        <v>1413</v>
      </c>
      <c r="F323" s="62" t="s">
        <v>1413</v>
      </c>
      <c r="G323" s="106">
        <v>5</v>
      </c>
      <c r="H323" s="106">
        <v>5</v>
      </c>
      <c r="I323" s="75" t="s">
        <v>629</v>
      </c>
      <c r="J323" s="75" t="s">
        <v>629</v>
      </c>
      <c r="O323" s="72"/>
    </row>
    <row r="324" spans="1:15" ht="30" customHeight="1">
      <c r="A324" s="105"/>
      <c r="B324" s="268"/>
      <c r="C324" s="102" t="s">
        <v>195</v>
      </c>
      <c r="D324" s="156"/>
      <c r="E324" s="62" t="s">
        <v>196</v>
      </c>
      <c r="F324" s="62" t="s">
        <v>196</v>
      </c>
      <c r="G324" s="106">
        <v>3</v>
      </c>
      <c r="H324" s="106">
        <v>3</v>
      </c>
      <c r="I324" s="75" t="s">
        <v>197</v>
      </c>
      <c r="J324" s="75" t="s">
        <v>197</v>
      </c>
      <c r="O324" s="72"/>
    </row>
    <row r="325" spans="1:15" ht="27" customHeight="1">
      <c r="A325" s="375"/>
      <c r="B325" s="369"/>
      <c r="C325" s="102" t="s">
        <v>930</v>
      </c>
      <c r="D325" s="69"/>
      <c r="E325" s="62" t="s">
        <v>931</v>
      </c>
      <c r="F325" s="62" t="s">
        <v>931</v>
      </c>
      <c r="G325" s="106">
        <v>2</v>
      </c>
      <c r="H325" s="106">
        <v>2</v>
      </c>
      <c r="I325" s="75" t="s">
        <v>345</v>
      </c>
      <c r="J325" s="75" t="s">
        <v>345</v>
      </c>
      <c r="O325" s="72"/>
    </row>
    <row r="326" spans="1:15" ht="18.75" customHeight="1">
      <c r="A326" s="95"/>
      <c r="B326" s="249"/>
      <c r="C326" s="69" t="s">
        <v>107</v>
      </c>
      <c r="D326" s="85">
        <v>3</v>
      </c>
      <c r="E326" s="63"/>
      <c r="F326" s="63"/>
      <c r="G326" s="106"/>
      <c r="H326" s="106"/>
      <c r="I326" s="69"/>
      <c r="J326" s="69"/>
      <c r="O326" s="72"/>
    </row>
    <row r="327" spans="1:15" ht="15" customHeight="1">
      <c r="A327" s="97"/>
      <c r="B327" s="251"/>
      <c r="C327" s="75" t="s">
        <v>95</v>
      </c>
      <c r="D327" s="83"/>
      <c r="E327" s="62"/>
      <c r="F327" s="62"/>
      <c r="G327" s="62"/>
      <c r="H327" s="62"/>
      <c r="I327" s="62"/>
      <c r="J327" s="62"/>
      <c r="O327" s="72"/>
    </row>
    <row r="328" spans="1:15" ht="21" customHeight="1">
      <c r="A328" s="375"/>
      <c r="B328" s="369"/>
      <c r="C328" s="65" t="s">
        <v>113</v>
      </c>
      <c r="D328" s="69"/>
      <c r="E328" s="62" t="s">
        <v>697</v>
      </c>
      <c r="F328" s="62" t="s">
        <v>697</v>
      </c>
      <c r="G328" s="62">
        <v>9</v>
      </c>
      <c r="H328" s="62">
        <v>9</v>
      </c>
      <c r="I328" s="62" t="s">
        <v>144</v>
      </c>
      <c r="J328" s="62" t="s">
        <v>144</v>
      </c>
      <c r="O328" s="72"/>
    </row>
    <row r="329" spans="1:15" ht="27.75" customHeight="1">
      <c r="A329" s="375"/>
      <c r="B329" s="369"/>
      <c r="C329" s="65" t="s">
        <v>932</v>
      </c>
      <c r="D329" s="69"/>
      <c r="E329" s="62" t="s">
        <v>933</v>
      </c>
      <c r="F329" s="62" t="s">
        <v>933</v>
      </c>
      <c r="G329" s="62">
        <v>8</v>
      </c>
      <c r="H329" s="62">
        <v>8</v>
      </c>
      <c r="I329" s="62" t="s">
        <v>755</v>
      </c>
      <c r="J329" s="62" t="s">
        <v>755</v>
      </c>
      <c r="O329" s="72"/>
    </row>
    <row r="330" spans="1:15" s="47" customFormat="1" ht="27" customHeight="1">
      <c r="A330" s="375">
        <v>25</v>
      </c>
      <c r="B330" s="369" t="s">
        <v>198</v>
      </c>
      <c r="C330" s="65" t="s">
        <v>109</v>
      </c>
      <c r="D330" s="69"/>
      <c r="E330" s="393" t="s">
        <v>1414</v>
      </c>
      <c r="F330" s="393" t="s">
        <v>1414</v>
      </c>
      <c r="G330" s="62">
        <v>9</v>
      </c>
      <c r="H330" s="62">
        <v>9</v>
      </c>
      <c r="I330" s="62" t="s">
        <v>144</v>
      </c>
      <c r="J330" s="62" t="s">
        <v>144</v>
      </c>
    </row>
    <row r="331" spans="1:15" ht="29.45" customHeight="1">
      <c r="A331" s="375"/>
      <c r="B331" s="369"/>
      <c r="C331" s="65" t="s">
        <v>1549</v>
      </c>
      <c r="D331" s="69"/>
      <c r="E331" s="62" t="s">
        <v>1550</v>
      </c>
      <c r="F331" s="62" t="s">
        <v>1550</v>
      </c>
      <c r="G331" s="62">
        <v>9</v>
      </c>
      <c r="H331" s="62">
        <v>9</v>
      </c>
      <c r="I331" s="62" t="s">
        <v>144</v>
      </c>
      <c r="J331" s="62" t="s">
        <v>144</v>
      </c>
      <c r="O331" s="72"/>
    </row>
    <row r="332" spans="1:15" ht="15" customHeight="1">
      <c r="A332" s="375"/>
      <c r="B332" s="369"/>
      <c r="C332" s="69" t="s">
        <v>104</v>
      </c>
      <c r="D332" s="69">
        <v>4</v>
      </c>
      <c r="E332" s="62"/>
      <c r="F332" s="62"/>
      <c r="G332" s="62"/>
      <c r="H332" s="62"/>
      <c r="I332" s="62"/>
      <c r="J332" s="62"/>
      <c r="O332" s="72"/>
    </row>
    <row r="333" spans="1:15" ht="15" customHeight="1">
      <c r="A333" s="375"/>
      <c r="B333" s="369"/>
      <c r="C333" s="120" t="s">
        <v>105</v>
      </c>
      <c r="D333" s="69"/>
      <c r="E333" s="62"/>
      <c r="F333" s="62"/>
      <c r="G333" s="62"/>
      <c r="H333" s="62"/>
      <c r="I333" s="62"/>
      <c r="J333" s="62"/>
      <c r="O333" s="72"/>
    </row>
    <row r="334" spans="1:15" ht="24" customHeight="1">
      <c r="A334" s="375"/>
      <c r="B334" s="369"/>
      <c r="C334" s="65" t="s">
        <v>200</v>
      </c>
      <c r="D334" s="69"/>
      <c r="E334" s="62" t="s">
        <v>1415</v>
      </c>
      <c r="F334" s="62" t="s">
        <v>1415</v>
      </c>
      <c r="G334" s="62">
        <v>5</v>
      </c>
      <c r="H334" s="62">
        <v>5</v>
      </c>
      <c r="I334" s="62" t="s">
        <v>201</v>
      </c>
      <c r="J334" s="62" t="s">
        <v>201</v>
      </c>
      <c r="O334" s="72"/>
    </row>
    <row r="335" spans="1:15" ht="32.25" customHeight="1">
      <c r="A335" s="375"/>
      <c r="B335" s="369"/>
      <c r="C335" s="65" t="s">
        <v>934</v>
      </c>
      <c r="D335" s="69"/>
      <c r="E335" s="62" t="s">
        <v>935</v>
      </c>
      <c r="F335" s="62" t="s">
        <v>935</v>
      </c>
      <c r="G335" s="62">
        <v>5</v>
      </c>
      <c r="H335" s="62">
        <v>5</v>
      </c>
      <c r="I335" s="62" t="s">
        <v>201</v>
      </c>
      <c r="J335" s="62" t="s">
        <v>201</v>
      </c>
      <c r="O335" s="72"/>
    </row>
    <row r="336" spans="1:15" ht="30.75" customHeight="1">
      <c r="A336" s="375"/>
      <c r="B336" s="369"/>
      <c r="C336" s="65" t="s">
        <v>1551</v>
      </c>
      <c r="D336" s="69"/>
      <c r="E336" s="62" t="s">
        <v>1552</v>
      </c>
      <c r="F336" s="62" t="s">
        <v>1552</v>
      </c>
      <c r="G336" s="62">
        <v>5</v>
      </c>
      <c r="H336" s="62">
        <v>5</v>
      </c>
      <c r="I336" s="62" t="s">
        <v>201</v>
      </c>
      <c r="J336" s="62" t="s">
        <v>201</v>
      </c>
      <c r="O336" s="72"/>
    </row>
    <row r="337" spans="1:15" ht="18.75" customHeight="1">
      <c r="A337" s="212"/>
      <c r="B337" s="370"/>
      <c r="C337" s="69" t="s">
        <v>107</v>
      </c>
      <c r="D337" s="69">
        <v>3</v>
      </c>
      <c r="E337" s="69"/>
      <c r="F337" s="69"/>
      <c r="G337" s="69"/>
      <c r="H337" s="69"/>
      <c r="I337" s="69"/>
      <c r="J337" s="69"/>
      <c r="O337" s="72"/>
    </row>
    <row r="338" spans="1:15" ht="18" customHeight="1">
      <c r="A338" s="374"/>
      <c r="B338" s="366"/>
      <c r="C338" s="120" t="s">
        <v>95</v>
      </c>
      <c r="D338" s="69"/>
      <c r="E338" s="62"/>
      <c r="F338" s="62"/>
      <c r="G338" s="394"/>
      <c r="H338" s="394"/>
      <c r="I338" s="62"/>
      <c r="J338" s="62"/>
      <c r="O338" s="72"/>
    </row>
    <row r="339" spans="1:15" ht="26.25" customHeight="1">
      <c r="A339" s="91" t="s">
        <v>1384</v>
      </c>
      <c r="B339" s="248" t="s">
        <v>202</v>
      </c>
      <c r="C339" s="92" t="s">
        <v>203</v>
      </c>
      <c r="D339" s="69"/>
      <c r="E339" s="62" t="s">
        <v>698</v>
      </c>
      <c r="F339" s="62" t="s">
        <v>698</v>
      </c>
      <c r="G339" s="53">
        <v>7</v>
      </c>
      <c r="H339" s="53">
        <v>7</v>
      </c>
      <c r="I339" s="62" t="s">
        <v>204</v>
      </c>
      <c r="J339" s="62" t="s">
        <v>204</v>
      </c>
      <c r="O339" s="72"/>
    </row>
    <row r="340" spans="1:15" ht="50.45" customHeight="1">
      <c r="A340" s="91"/>
      <c r="B340" s="248"/>
      <c r="C340" s="92" t="s">
        <v>936</v>
      </c>
      <c r="D340" s="93"/>
      <c r="E340" s="62" t="s">
        <v>937</v>
      </c>
      <c r="F340" s="62" t="s">
        <v>937</v>
      </c>
      <c r="G340" s="53">
        <v>7</v>
      </c>
      <c r="H340" s="53">
        <v>7</v>
      </c>
      <c r="I340" s="62" t="s">
        <v>938</v>
      </c>
      <c r="J340" s="62" t="s">
        <v>938</v>
      </c>
      <c r="O340" s="72"/>
    </row>
    <row r="341" spans="1:15" ht="20.25" customHeight="1">
      <c r="A341" s="91"/>
      <c r="B341" s="248"/>
      <c r="C341" s="92" t="s">
        <v>109</v>
      </c>
      <c r="D341" s="93"/>
      <c r="E341" s="62" t="s">
        <v>1268</v>
      </c>
      <c r="F341" s="62" t="s">
        <v>1268</v>
      </c>
      <c r="G341" s="53">
        <v>7</v>
      </c>
      <c r="H341" s="53">
        <v>7</v>
      </c>
      <c r="I341" s="62" t="s">
        <v>814</v>
      </c>
      <c r="J341" s="62" t="s">
        <v>814</v>
      </c>
      <c r="O341" s="72"/>
    </row>
    <row r="342" spans="1:15" ht="30.75" customHeight="1">
      <c r="A342" s="91"/>
      <c r="B342" s="248"/>
      <c r="C342" s="92" t="s">
        <v>1553</v>
      </c>
      <c r="D342" s="93"/>
      <c r="E342" s="62" t="s">
        <v>1554</v>
      </c>
      <c r="F342" s="62" t="s">
        <v>1554</v>
      </c>
      <c r="G342" s="53">
        <v>7</v>
      </c>
      <c r="H342" s="53">
        <v>7</v>
      </c>
      <c r="I342" s="62" t="s">
        <v>143</v>
      </c>
      <c r="J342" s="62" t="s">
        <v>143</v>
      </c>
      <c r="O342" s="72"/>
    </row>
    <row r="343" spans="1:15" ht="18" customHeight="1">
      <c r="A343" s="212"/>
      <c r="B343" s="370"/>
      <c r="C343" s="69" t="s">
        <v>104</v>
      </c>
      <c r="D343" s="69">
        <v>4</v>
      </c>
      <c r="E343" s="62"/>
      <c r="F343" s="62"/>
      <c r="G343" s="87"/>
      <c r="H343" s="87"/>
      <c r="I343" s="69"/>
      <c r="J343" s="69"/>
      <c r="O343" s="72"/>
    </row>
    <row r="344" spans="1:15" ht="19.5" customHeight="1">
      <c r="A344" s="374"/>
      <c r="B344" s="366"/>
      <c r="C344" s="120" t="s">
        <v>110</v>
      </c>
      <c r="D344" s="69"/>
      <c r="E344" s="62"/>
      <c r="F344" s="62"/>
      <c r="G344" s="68"/>
      <c r="H344" s="68"/>
      <c r="I344" s="62"/>
      <c r="J344" s="62"/>
      <c r="O344" s="72"/>
    </row>
    <row r="345" spans="1:15" ht="30" customHeight="1">
      <c r="A345" s="375">
        <v>27</v>
      </c>
      <c r="B345" s="369" t="s">
        <v>13</v>
      </c>
      <c r="C345" s="65" t="s">
        <v>1555</v>
      </c>
      <c r="D345" s="69"/>
      <c r="E345" s="62" t="s">
        <v>1556</v>
      </c>
      <c r="F345" s="62" t="s">
        <v>1556</v>
      </c>
      <c r="G345" s="68">
        <v>7</v>
      </c>
      <c r="H345" s="68">
        <v>7</v>
      </c>
      <c r="I345" s="68" t="s">
        <v>1557</v>
      </c>
      <c r="J345" s="68" t="s">
        <v>1557</v>
      </c>
      <c r="O345" s="72"/>
    </row>
    <row r="346" spans="1:15" ht="18" customHeight="1">
      <c r="A346" s="375"/>
      <c r="B346" s="369"/>
      <c r="C346" s="69" t="s">
        <v>112</v>
      </c>
      <c r="D346" s="69">
        <v>1</v>
      </c>
      <c r="E346" s="62"/>
      <c r="F346" s="62"/>
      <c r="G346" s="68"/>
      <c r="H346" s="68"/>
      <c r="I346" s="62"/>
      <c r="J346" s="62"/>
      <c r="O346" s="72"/>
    </row>
    <row r="347" spans="1:15" ht="17.25" customHeight="1">
      <c r="A347" s="99"/>
      <c r="B347" s="179"/>
      <c r="C347" s="111" t="s">
        <v>95</v>
      </c>
      <c r="D347" s="83"/>
      <c r="E347" s="62"/>
      <c r="F347" s="62"/>
      <c r="G347" s="87"/>
      <c r="H347" s="87"/>
      <c r="I347" s="69"/>
      <c r="J347" s="69"/>
      <c r="O347" s="72"/>
    </row>
    <row r="348" spans="1:15" ht="20.25" customHeight="1">
      <c r="A348" s="375"/>
      <c r="B348" s="369"/>
      <c r="C348" s="65" t="s">
        <v>939</v>
      </c>
      <c r="D348" s="69"/>
      <c r="E348" s="62" t="s">
        <v>429</v>
      </c>
      <c r="F348" s="62" t="s">
        <v>429</v>
      </c>
      <c r="G348" s="70" t="s">
        <v>61</v>
      </c>
      <c r="H348" s="70" t="s">
        <v>61</v>
      </c>
      <c r="I348" s="62" t="s">
        <v>170</v>
      </c>
      <c r="J348" s="62" t="s">
        <v>170</v>
      </c>
      <c r="O348" s="72"/>
    </row>
    <row r="349" spans="1:15" ht="28.15" customHeight="1">
      <c r="A349" s="375"/>
      <c r="B349" s="369"/>
      <c r="C349" s="65" t="s">
        <v>940</v>
      </c>
      <c r="D349" s="69"/>
      <c r="E349" s="62" t="s">
        <v>941</v>
      </c>
      <c r="F349" s="62" t="s">
        <v>941</v>
      </c>
      <c r="G349" s="70" t="s">
        <v>61</v>
      </c>
      <c r="H349" s="70" t="s">
        <v>61</v>
      </c>
      <c r="I349" s="62" t="s">
        <v>942</v>
      </c>
      <c r="J349" s="62" t="s">
        <v>942</v>
      </c>
      <c r="O349" s="72"/>
    </row>
    <row r="350" spans="1:15" ht="36.75" customHeight="1">
      <c r="A350" s="375"/>
      <c r="B350" s="369"/>
      <c r="C350" s="65" t="s">
        <v>943</v>
      </c>
      <c r="D350" s="69"/>
      <c r="E350" s="62" t="s">
        <v>944</v>
      </c>
      <c r="F350" s="62" t="s">
        <v>944</v>
      </c>
      <c r="G350" s="70" t="s">
        <v>83</v>
      </c>
      <c r="H350" s="70" t="s">
        <v>83</v>
      </c>
      <c r="I350" s="62" t="s">
        <v>942</v>
      </c>
      <c r="J350" s="62" t="s">
        <v>942</v>
      </c>
      <c r="O350" s="72"/>
    </row>
    <row r="351" spans="1:15" ht="27.75" customHeight="1">
      <c r="A351" s="375"/>
      <c r="B351" s="369"/>
      <c r="C351" s="65" t="s">
        <v>1269</v>
      </c>
      <c r="D351" s="69"/>
      <c r="E351" s="62" t="s">
        <v>1558</v>
      </c>
      <c r="F351" s="62" t="s">
        <v>1558</v>
      </c>
      <c r="G351" s="70" t="s">
        <v>61</v>
      </c>
      <c r="H351" s="70" t="s">
        <v>61</v>
      </c>
      <c r="I351" s="62" t="s">
        <v>1270</v>
      </c>
      <c r="J351" s="62" t="s">
        <v>1270</v>
      </c>
      <c r="O351" s="72"/>
    </row>
    <row r="352" spans="1:15" ht="28.5" customHeight="1">
      <c r="A352" s="375"/>
      <c r="B352" s="369"/>
      <c r="C352" s="65" t="s">
        <v>109</v>
      </c>
      <c r="D352" s="69"/>
      <c r="E352" s="62" t="s">
        <v>1267</v>
      </c>
      <c r="F352" s="62" t="s">
        <v>1267</v>
      </c>
      <c r="G352" s="70" t="s">
        <v>131</v>
      </c>
      <c r="H352" s="70" t="s">
        <v>131</v>
      </c>
      <c r="I352" s="62" t="s">
        <v>1272</v>
      </c>
      <c r="J352" s="62" t="s">
        <v>1272</v>
      </c>
      <c r="O352" s="72"/>
    </row>
    <row r="353" spans="1:15" ht="27.75" customHeight="1">
      <c r="A353" s="375"/>
      <c r="B353" s="369"/>
      <c r="C353" s="65" t="s">
        <v>1273</v>
      </c>
      <c r="D353" s="69"/>
      <c r="E353" s="62" t="s">
        <v>1274</v>
      </c>
      <c r="F353" s="62" t="s">
        <v>1274</v>
      </c>
      <c r="G353" s="70" t="s">
        <v>88</v>
      </c>
      <c r="H353" s="70" t="s">
        <v>88</v>
      </c>
      <c r="I353" s="62" t="s">
        <v>1275</v>
      </c>
      <c r="J353" s="62" t="s">
        <v>1275</v>
      </c>
      <c r="O353" s="72"/>
    </row>
    <row r="354" spans="1:15" ht="27" customHeight="1">
      <c r="A354" s="375"/>
      <c r="B354" s="369"/>
      <c r="C354" s="65" t="s">
        <v>1276</v>
      </c>
      <c r="D354" s="62"/>
      <c r="E354" s="62" t="s">
        <v>419</v>
      </c>
      <c r="F354" s="62" t="s">
        <v>419</v>
      </c>
      <c r="G354" s="70" t="s">
        <v>88</v>
      </c>
      <c r="H354" s="70" t="s">
        <v>88</v>
      </c>
      <c r="I354" s="62" t="s">
        <v>1559</v>
      </c>
      <c r="J354" s="62" t="s">
        <v>1559</v>
      </c>
      <c r="O354" s="72"/>
    </row>
    <row r="355" spans="1:15" ht="16.5" customHeight="1">
      <c r="A355" s="365"/>
      <c r="B355" s="368"/>
      <c r="C355" s="69" t="s">
        <v>104</v>
      </c>
      <c r="D355" s="125">
        <v>7</v>
      </c>
      <c r="E355" s="63"/>
      <c r="F355" s="63"/>
      <c r="G355" s="87"/>
      <c r="H355" s="87"/>
      <c r="I355" s="69"/>
      <c r="J355" s="69"/>
      <c r="O355" s="72"/>
    </row>
    <row r="356" spans="1:15" ht="14.25" customHeight="1">
      <c r="A356" s="374"/>
      <c r="B356" s="366"/>
      <c r="C356" s="120" t="s">
        <v>110</v>
      </c>
      <c r="D356" s="69"/>
      <c r="E356" s="62"/>
      <c r="F356" s="62"/>
      <c r="G356" s="68"/>
      <c r="H356" s="68"/>
      <c r="I356" s="62"/>
      <c r="J356" s="62"/>
      <c r="O356" s="72"/>
    </row>
    <row r="357" spans="1:15" ht="23.25" customHeight="1">
      <c r="A357" s="99" t="s">
        <v>1385</v>
      </c>
      <c r="B357" s="179" t="s">
        <v>945</v>
      </c>
      <c r="C357" s="65" t="s">
        <v>129</v>
      </c>
      <c r="D357" s="69"/>
      <c r="E357" s="62" t="s">
        <v>699</v>
      </c>
      <c r="F357" s="62" t="s">
        <v>699</v>
      </c>
      <c r="G357" s="68">
        <v>5</v>
      </c>
      <c r="H357" s="68">
        <v>5</v>
      </c>
      <c r="I357" s="68" t="s">
        <v>256</v>
      </c>
      <c r="J357" s="68" t="s">
        <v>256</v>
      </c>
      <c r="O357" s="72"/>
    </row>
    <row r="358" spans="1:15" ht="22.15" customHeight="1">
      <c r="A358" s="375"/>
      <c r="B358" s="369"/>
      <c r="C358" s="65" t="s">
        <v>129</v>
      </c>
      <c r="D358" s="69"/>
      <c r="E358" s="62" t="s">
        <v>680</v>
      </c>
      <c r="F358" s="62" t="s">
        <v>680</v>
      </c>
      <c r="G358" s="68">
        <v>4</v>
      </c>
      <c r="H358" s="68">
        <v>4</v>
      </c>
      <c r="I358" s="62" t="s">
        <v>700</v>
      </c>
      <c r="J358" s="62" t="s">
        <v>700</v>
      </c>
      <c r="O358" s="72"/>
    </row>
    <row r="359" spans="1:15" ht="15" customHeight="1">
      <c r="A359" s="375"/>
      <c r="B359" s="369"/>
      <c r="C359" s="69" t="s">
        <v>112</v>
      </c>
      <c r="D359" s="69">
        <v>2</v>
      </c>
      <c r="E359" s="62"/>
      <c r="F359" s="62"/>
      <c r="G359" s="68"/>
      <c r="H359" s="68"/>
      <c r="I359" s="62"/>
      <c r="J359" s="62"/>
      <c r="O359" s="72"/>
    </row>
    <row r="360" spans="1:15" ht="13.9" customHeight="1">
      <c r="A360" s="99"/>
      <c r="B360" s="179"/>
      <c r="C360" s="111" t="s">
        <v>95</v>
      </c>
      <c r="D360" s="83"/>
      <c r="E360" s="62"/>
      <c r="F360" s="62"/>
      <c r="G360" s="68"/>
      <c r="H360" s="68"/>
      <c r="I360" s="62"/>
      <c r="J360" s="62"/>
      <c r="O360" s="72"/>
    </row>
    <row r="361" spans="1:15" ht="31.5" customHeight="1">
      <c r="A361" s="99"/>
      <c r="B361" s="179"/>
      <c r="C361" s="65" t="s">
        <v>946</v>
      </c>
      <c r="D361" s="83"/>
      <c r="E361" s="62" t="s">
        <v>1397</v>
      </c>
      <c r="F361" s="62" t="s">
        <v>1397</v>
      </c>
      <c r="G361" s="68">
        <v>7</v>
      </c>
      <c r="H361" s="68">
        <v>7</v>
      </c>
      <c r="I361" s="62" t="s">
        <v>947</v>
      </c>
      <c r="J361" s="62" t="s">
        <v>947</v>
      </c>
      <c r="O361" s="72"/>
    </row>
    <row r="362" spans="1:15" ht="27.75" customHeight="1">
      <c r="A362" s="99"/>
      <c r="B362" s="179"/>
      <c r="C362" s="82" t="s">
        <v>948</v>
      </c>
      <c r="D362" s="75"/>
      <c r="E362" s="62" t="s">
        <v>1277</v>
      </c>
      <c r="F362" s="62" t="s">
        <v>1277</v>
      </c>
      <c r="G362" s="68">
        <v>5</v>
      </c>
      <c r="H362" s="68">
        <v>5</v>
      </c>
      <c r="I362" s="62" t="s">
        <v>1560</v>
      </c>
      <c r="J362" s="62" t="s">
        <v>1560</v>
      </c>
      <c r="O362" s="72"/>
    </row>
    <row r="363" spans="1:15" ht="20.25" customHeight="1">
      <c r="A363" s="151"/>
      <c r="B363" s="273"/>
      <c r="C363" s="82" t="s">
        <v>96</v>
      </c>
      <c r="D363" s="75"/>
      <c r="E363" s="62" t="s">
        <v>1561</v>
      </c>
      <c r="F363" s="62" t="s">
        <v>1561</v>
      </c>
      <c r="G363" s="68">
        <v>9</v>
      </c>
      <c r="H363" s="68">
        <v>9</v>
      </c>
      <c r="I363" s="62" t="s">
        <v>59</v>
      </c>
      <c r="J363" s="62" t="s">
        <v>59</v>
      </c>
      <c r="O363" s="72"/>
    </row>
    <row r="364" spans="1:15" ht="28.9" customHeight="1">
      <c r="A364" s="97"/>
      <c r="B364" s="251"/>
      <c r="C364" s="82" t="s">
        <v>1278</v>
      </c>
      <c r="D364" s="75"/>
      <c r="E364" s="62" t="s">
        <v>1169</v>
      </c>
      <c r="F364" s="62" t="s">
        <v>1169</v>
      </c>
      <c r="G364" s="68">
        <v>7</v>
      </c>
      <c r="H364" s="68">
        <v>7</v>
      </c>
      <c r="I364" s="62" t="s">
        <v>1279</v>
      </c>
      <c r="J364" s="62" t="s">
        <v>1279</v>
      </c>
      <c r="O364" s="72"/>
    </row>
    <row r="365" spans="1:15" ht="23.25" customHeight="1">
      <c r="A365" s="99"/>
      <c r="B365" s="179"/>
      <c r="C365" s="65" t="s">
        <v>103</v>
      </c>
      <c r="D365" s="83"/>
      <c r="E365" s="62" t="s">
        <v>1280</v>
      </c>
      <c r="F365" s="62" t="s">
        <v>1280</v>
      </c>
      <c r="G365" s="68">
        <v>8</v>
      </c>
      <c r="H365" s="68">
        <v>8</v>
      </c>
      <c r="I365" s="62" t="s">
        <v>1281</v>
      </c>
      <c r="J365" s="62" t="s">
        <v>1281</v>
      </c>
      <c r="O365" s="72"/>
    </row>
    <row r="366" spans="1:15" ht="24" customHeight="1">
      <c r="A366" s="375"/>
      <c r="B366" s="369"/>
      <c r="C366" s="65" t="s">
        <v>1224</v>
      </c>
      <c r="D366" s="69"/>
      <c r="E366" s="62" t="s">
        <v>1562</v>
      </c>
      <c r="F366" s="62" t="s">
        <v>1562</v>
      </c>
      <c r="G366" s="68">
        <v>8</v>
      </c>
      <c r="H366" s="68">
        <v>8</v>
      </c>
      <c r="I366" s="62" t="s">
        <v>1563</v>
      </c>
      <c r="J366" s="62" t="s">
        <v>1563</v>
      </c>
      <c r="O366" s="72"/>
    </row>
    <row r="367" spans="1:15" ht="15" customHeight="1">
      <c r="A367" s="375"/>
      <c r="B367" s="369"/>
      <c r="C367" s="69" t="s">
        <v>104</v>
      </c>
      <c r="D367" s="69">
        <v>6</v>
      </c>
      <c r="E367" s="62"/>
      <c r="F367" s="62"/>
      <c r="G367" s="87"/>
      <c r="H367" s="87"/>
      <c r="I367" s="69"/>
      <c r="J367" s="69"/>
      <c r="O367" s="72"/>
    </row>
    <row r="368" spans="1:15" ht="17.25" customHeight="1">
      <c r="A368" s="375"/>
      <c r="B368" s="369"/>
      <c r="C368" s="120" t="s">
        <v>105</v>
      </c>
      <c r="D368" s="69"/>
      <c r="E368" s="62"/>
      <c r="F368" s="62"/>
      <c r="G368" s="62"/>
      <c r="H368" s="62"/>
      <c r="I368" s="62"/>
      <c r="J368" s="62"/>
      <c r="O368" s="72"/>
    </row>
    <row r="369" spans="1:15" ht="31.5" customHeight="1">
      <c r="A369" s="375"/>
      <c r="B369" s="369"/>
      <c r="C369" s="65" t="s">
        <v>926</v>
      </c>
      <c r="D369" s="69"/>
      <c r="E369" s="62" t="s">
        <v>949</v>
      </c>
      <c r="F369" s="62" t="s">
        <v>949</v>
      </c>
      <c r="G369" s="62">
        <v>4</v>
      </c>
      <c r="H369" s="62">
        <v>4</v>
      </c>
      <c r="I369" s="62" t="s">
        <v>803</v>
      </c>
      <c r="J369" s="62" t="s">
        <v>803</v>
      </c>
      <c r="O369" s="72"/>
    </row>
    <row r="370" spans="1:15" ht="15" customHeight="1">
      <c r="A370" s="212"/>
      <c r="B370" s="370"/>
      <c r="C370" s="69" t="s">
        <v>107</v>
      </c>
      <c r="D370" s="69">
        <v>1</v>
      </c>
      <c r="E370" s="69"/>
      <c r="F370" s="69"/>
      <c r="G370" s="69"/>
      <c r="H370" s="69"/>
      <c r="I370" s="69"/>
      <c r="J370" s="69"/>
      <c r="O370" s="72"/>
    </row>
    <row r="371" spans="1:15" ht="15" customHeight="1">
      <c r="A371" s="97"/>
      <c r="B371" s="251"/>
      <c r="C371" s="111" t="s">
        <v>95</v>
      </c>
      <c r="D371" s="83"/>
      <c r="E371" s="62"/>
      <c r="F371" s="62"/>
      <c r="G371" s="394"/>
      <c r="H371" s="394"/>
      <c r="I371" s="62"/>
      <c r="J371" s="62"/>
      <c r="O371" s="72"/>
    </row>
    <row r="372" spans="1:15" ht="25.15" customHeight="1">
      <c r="A372" s="375">
        <v>29</v>
      </c>
      <c r="B372" s="369" t="s">
        <v>17</v>
      </c>
      <c r="C372" s="65" t="s">
        <v>208</v>
      </c>
      <c r="D372" s="69"/>
      <c r="E372" s="62" t="s">
        <v>1416</v>
      </c>
      <c r="F372" s="62" t="s">
        <v>1416</v>
      </c>
      <c r="G372" s="68">
        <v>8</v>
      </c>
      <c r="H372" s="68">
        <v>8</v>
      </c>
      <c r="I372" s="62" t="s">
        <v>726</v>
      </c>
      <c r="J372" s="62" t="s">
        <v>726</v>
      </c>
      <c r="O372" s="72"/>
    </row>
    <row r="373" spans="1:15" ht="18" customHeight="1">
      <c r="A373" s="375"/>
      <c r="B373" s="369"/>
      <c r="C373" s="65" t="s">
        <v>578</v>
      </c>
      <c r="D373" s="69"/>
      <c r="E373" s="62" t="s">
        <v>701</v>
      </c>
      <c r="F373" s="62" t="s">
        <v>701</v>
      </c>
      <c r="G373" s="68">
        <v>8</v>
      </c>
      <c r="H373" s="68">
        <v>8</v>
      </c>
      <c r="I373" s="62" t="s">
        <v>726</v>
      </c>
      <c r="J373" s="62" t="s">
        <v>726</v>
      </c>
      <c r="O373" s="72"/>
    </row>
    <row r="374" spans="1:15" ht="27.6" customHeight="1">
      <c r="A374" s="375"/>
      <c r="B374" s="369"/>
      <c r="C374" s="65" t="s">
        <v>155</v>
      </c>
      <c r="D374" s="69"/>
      <c r="E374" s="62" t="s">
        <v>702</v>
      </c>
      <c r="F374" s="62" t="s">
        <v>702</v>
      </c>
      <c r="G374" s="62">
        <v>10</v>
      </c>
      <c r="H374" s="62">
        <v>10</v>
      </c>
      <c r="I374" s="62" t="s">
        <v>71</v>
      </c>
      <c r="J374" s="62" t="s">
        <v>71</v>
      </c>
      <c r="O374" s="72"/>
    </row>
    <row r="375" spans="1:15" ht="27.6" customHeight="1">
      <c r="A375" s="375"/>
      <c r="B375" s="369"/>
      <c r="C375" s="65" t="s">
        <v>950</v>
      </c>
      <c r="D375" s="69"/>
      <c r="E375" s="62" t="s">
        <v>951</v>
      </c>
      <c r="F375" s="62" t="s">
        <v>951</v>
      </c>
      <c r="G375" s="62">
        <v>5</v>
      </c>
      <c r="H375" s="62">
        <v>5</v>
      </c>
      <c r="I375" s="62" t="s">
        <v>695</v>
      </c>
      <c r="J375" s="62" t="s">
        <v>695</v>
      </c>
      <c r="O375" s="72"/>
    </row>
    <row r="376" spans="1:15" ht="18" customHeight="1">
      <c r="A376" s="101"/>
      <c r="B376" s="254"/>
      <c r="C376" s="108" t="s">
        <v>113</v>
      </c>
      <c r="D376" s="109"/>
      <c r="E376" s="62" t="s">
        <v>952</v>
      </c>
      <c r="F376" s="62" t="s">
        <v>952</v>
      </c>
      <c r="G376" s="62">
        <v>7</v>
      </c>
      <c r="H376" s="62">
        <v>7</v>
      </c>
      <c r="I376" s="62" t="s">
        <v>953</v>
      </c>
      <c r="J376" s="62" t="s">
        <v>953</v>
      </c>
      <c r="O376" s="72"/>
    </row>
    <row r="377" spans="1:15" ht="18" customHeight="1">
      <c r="A377" s="375"/>
      <c r="B377" s="369"/>
      <c r="C377" s="65" t="s">
        <v>109</v>
      </c>
      <c r="D377" s="69"/>
      <c r="E377" s="62" t="s">
        <v>1268</v>
      </c>
      <c r="F377" s="62" t="s">
        <v>1268</v>
      </c>
      <c r="G377" s="62">
        <v>7</v>
      </c>
      <c r="H377" s="62">
        <v>7</v>
      </c>
      <c r="I377" s="62" t="s">
        <v>755</v>
      </c>
      <c r="J377" s="62" t="s">
        <v>755</v>
      </c>
      <c r="O377" s="72"/>
    </row>
    <row r="378" spans="1:15" ht="19.5" customHeight="1">
      <c r="A378" s="375"/>
      <c r="B378" s="369"/>
      <c r="C378" s="69" t="s">
        <v>104</v>
      </c>
      <c r="D378" s="109">
        <v>6</v>
      </c>
      <c r="E378" s="86"/>
      <c r="F378" s="86"/>
      <c r="G378" s="70"/>
      <c r="H378" s="70"/>
      <c r="I378" s="62"/>
      <c r="J378" s="62"/>
      <c r="O378" s="72"/>
    </row>
    <row r="379" spans="1:15" ht="18" customHeight="1">
      <c r="A379" s="375"/>
      <c r="B379" s="369"/>
      <c r="C379" s="120" t="s">
        <v>105</v>
      </c>
      <c r="D379" s="69"/>
      <c r="E379" s="62"/>
      <c r="F379" s="62"/>
      <c r="G379" s="62"/>
      <c r="H379" s="62"/>
      <c r="I379" s="62"/>
      <c r="J379" s="62"/>
      <c r="O379" s="72"/>
    </row>
    <row r="380" spans="1:15" ht="27.6" customHeight="1">
      <c r="A380" s="375"/>
      <c r="B380" s="369"/>
      <c r="C380" s="65" t="s">
        <v>926</v>
      </c>
      <c r="D380" s="69"/>
      <c r="E380" s="62" t="s">
        <v>954</v>
      </c>
      <c r="F380" s="62" t="s">
        <v>954</v>
      </c>
      <c r="G380" s="62">
        <v>7</v>
      </c>
      <c r="H380" s="62">
        <v>7</v>
      </c>
      <c r="I380" s="62" t="s">
        <v>193</v>
      </c>
      <c r="J380" s="62" t="s">
        <v>193</v>
      </c>
      <c r="O380" s="72"/>
    </row>
    <row r="381" spans="1:15" ht="25.9" customHeight="1">
      <c r="A381" s="375"/>
      <c r="B381" s="369"/>
      <c r="C381" s="65" t="s">
        <v>867</v>
      </c>
      <c r="D381" s="69"/>
      <c r="E381" s="62" t="s">
        <v>904</v>
      </c>
      <c r="F381" s="62" t="s">
        <v>904</v>
      </c>
      <c r="G381" s="62">
        <v>4</v>
      </c>
      <c r="H381" s="62">
        <v>4</v>
      </c>
      <c r="I381" s="62" t="s">
        <v>193</v>
      </c>
      <c r="J381" s="62" t="s">
        <v>193</v>
      </c>
      <c r="O381" s="72"/>
    </row>
    <row r="382" spans="1:15" ht="15.75" customHeight="1">
      <c r="A382" s="212"/>
      <c r="B382" s="370"/>
      <c r="C382" s="69" t="s">
        <v>107</v>
      </c>
      <c r="D382" s="69">
        <v>2</v>
      </c>
      <c r="E382" s="62"/>
      <c r="F382" s="62"/>
      <c r="G382" s="62"/>
      <c r="H382" s="62"/>
      <c r="I382" s="62"/>
      <c r="J382" s="62"/>
      <c r="O382" s="72"/>
    </row>
    <row r="383" spans="1:15" ht="14.45" customHeight="1">
      <c r="A383" s="97"/>
      <c r="B383" s="251"/>
      <c r="C383" s="111" t="s">
        <v>110</v>
      </c>
      <c r="D383" s="83"/>
      <c r="E383" s="62"/>
      <c r="F383" s="62"/>
      <c r="G383" s="33"/>
      <c r="H383" s="33"/>
      <c r="I383" s="62"/>
      <c r="J383" s="62"/>
      <c r="O383" s="72"/>
    </row>
    <row r="384" spans="1:15" ht="33.75" customHeight="1">
      <c r="A384" s="374">
        <v>30</v>
      </c>
      <c r="B384" s="366" t="s">
        <v>10</v>
      </c>
      <c r="C384" s="82" t="s">
        <v>209</v>
      </c>
      <c r="D384" s="83"/>
      <c r="E384" s="62" t="s">
        <v>210</v>
      </c>
      <c r="F384" s="62" t="s">
        <v>210</v>
      </c>
      <c r="G384" s="33">
        <v>5</v>
      </c>
      <c r="H384" s="33">
        <v>5</v>
      </c>
      <c r="I384" s="62" t="s">
        <v>703</v>
      </c>
      <c r="J384" s="62" t="s">
        <v>703</v>
      </c>
      <c r="O384" s="72"/>
    </row>
    <row r="385" spans="1:15" ht="29.25" customHeight="1">
      <c r="A385" s="99"/>
      <c r="B385" s="179"/>
      <c r="C385" s="82" t="s">
        <v>209</v>
      </c>
      <c r="D385" s="83"/>
      <c r="E385" s="62" t="s">
        <v>207</v>
      </c>
      <c r="F385" s="62" t="s">
        <v>207</v>
      </c>
      <c r="G385" s="33">
        <v>6</v>
      </c>
      <c r="H385" s="33">
        <v>6</v>
      </c>
      <c r="I385" s="62" t="s">
        <v>704</v>
      </c>
      <c r="J385" s="62" t="s">
        <v>704</v>
      </c>
      <c r="O385" s="72"/>
    </row>
    <row r="386" spans="1:15" ht="30" customHeight="1">
      <c r="A386" s="99"/>
      <c r="B386" s="179"/>
      <c r="C386" s="82" t="s">
        <v>955</v>
      </c>
      <c r="D386" s="83"/>
      <c r="E386" s="62" t="s">
        <v>956</v>
      </c>
      <c r="F386" s="62" t="s">
        <v>956</v>
      </c>
      <c r="G386" s="33">
        <v>4</v>
      </c>
      <c r="H386" s="33">
        <v>4</v>
      </c>
      <c r="I386" s="62" t="s">
        <v>957</v>
      </c>
      <c r="J386" s="62" t="s">
        <v>957</v>
      </c>
      <c r="O386" s="72"/>
    </row>
    <row r="387" spans="1:15" ht="33.75" customHeight="1">
      <c r="A387" s="375"/>
      <c r="B387" s="369"/>
      <c r="C387" s="82" t="s">
        <v>958</v>
      </c>
      <c r="D387" s="83"/>
      <c r="E387" s="62" t="s">
        <v>1564</v>
      </c>
      <c r="F387" s="62" t="s">
        <v>1564</v>
      </c>
      <c r="G387" s="33">
        <v>2</v>
      </c>
      <c r="H387" s="33">
        <v>2</v>
      </c>
      <c r="I387" s="62" t="s">
        <v>959</v>
      </c>
      <c r="J387" s="62" t="s">
        <v>959</v>
      </c>
      <c r="O387" s="72"/>
    </row>
    <row r="388" spans="1:15" ht="28.5" customHeight="1">
      <c r="A388" s="99"/>
      <c r="B388" s="179"/>
      <c r="C388" s="82" t="s">
        <v>1565</v>
      </c>
      <c r="D388" s="83"/>
      <c r="E388" s="62" t="s">
        <v>1566</v>
      </c>
      <c r="F388" s="62" t="s">
        <v>1566</v>
      </c>
      <c r="G388" s="33">
        <v>3</v>
      </c>
      <c r="H388" s="33">
        <v>3</v>
      </c>
      <c r="I388" s="62" t="s">
        <v>1567</v>
      </c>
      <c r="J388" s="62" t="s">
        <v>1567</v>
      </c>
      <c r="O388" s="72"/>
    </row>
    <row r="389" spans="1:15" ht="29.45" customHeight="1">
      <c r="A389" s="99"/>
      <c r="B389" s="179"/>
      <c r="C389" s="82" t="s">
        <v>1568</v>
      </c>
      <c r="D389" s="83"/>
      <c r="E389" s="62" t="s">
        <v>2063</v>
      </c>
      <c r="F389" s="62" t="s">
        <v>2063</v>
      </c>
      <c r="G389" s="33">
        <v>3</v>
      </c>
      <c r="H389" s="33">
        <v>3</v>
      </c>
      <c r="I389" s="62" t="s">
        <v>1569</v>
      </c>
      <c r="J389" s="62" t="s">
        <v>1569</v>
      </c>
      <c r="O389" s="72"/>
    </row>
    <row r="390" spans="1:15" ht="15.6" customHeight="1">
      <c r="A390" s="377"/>
      <c r="B390" s="373"/>
      <c r="C390" s="69" t="s">
        <v>112</v>
      </c>
      <c r="D390" s="116">
        <v>6</v>
      </c>
      <c r="E390" s="62"/>
      <c r="F390" s="62"/>
      <c r="G390" s="33"/>
      <c r="H390" s="33"/>
      <c r="I390" s="62"/>
      <c r="J390" s="62"/>
      <c r="O390" s="72"/>
    </row>
    <row r="391" spans="1:15" ht="14.45" customHeight="1">
      <c r="A391" s="376"/>
      <c r="B391" s="371"/>
      <c r="C391" s="111" t="s">
        <v>95</v>
      </c>
      <c r="D391" s="83"/>
      <c r="E391" s="62"/>
      <c r="F391" s="62"/>
      <c r="G391" s="33"/>
      <c r="H391" s="33"/>
      <c r="I391" s="62"/>
      <c r="J391" s="62"/>
      <c r="O391" s="72"/>
    </row>
    <row r="392" spans="1:15" ht="30.75" customHeight="1">
      <c r="A392" s="210"/>
      <c r="B392" s="372"/>
      <c r="C392" s="65" t="s">
        <v>592</v>
      </c>
      <c r="D392" s="69"/>
      <c r="E392" s="62" t="s">
        <v>593</v>
      </c>
      <c r="F392" s="62" t="s">
        <v>593</v>
      </c>
      <c r="G392" s="70" t="s">
        <v>77</v>
      </c>
      <c r="H392" s="70" t="s">
        <v>77</v>
      </c>
      <c r="I392" s="62" t="s">
        <v>170</v>
      </c>
      <c r="J392" s="62" t="s">
        <v>170</v>
      </c>
      <c r="O392" s="72"/>
    </row>
    <row r="393" spans="1:15" ht="30.75" customHeight="1">
      <c r="A393" s="210"/>
      <c r="B393" s="372"/>
      <c r="C393" s="65" t="s">
        <v>211</v>
      </c>
      <c r="D393" s="69"/>
      <c r="E393" s="62" t="s">
        <v>698</v>
      </c>
      <c r="F393" s="62" t="s">
        <v>698</v>
      </c>
      <c r="G393" s="70" t="s">
        <v>83</v>
      </c>
      <c r="H393" s="70" t="s">
        <v>83</v>
      </c>
      <c r="I393" s="62" t="s">
        <v>170</v>
      </c>
      <c r="J393" s="62" t="s">
        <v>170</v>
      </c>
      <c r="O393" s="72"/>
    </row>
    <row r="394" spans="1:15" ht="28.5" customHeight="1">
      <c r="A394" s="375"/>
      <c r="B394" s="369"/>
      <c r="C394" s="65" t="s">
        <v>212</v>
      </c>
      <c r="D394" s="69"/>
      <c r="E394" s="62" t="s">
        <v>405</v>
      </c>
      <c r="F394" s="62" t="s">
        <v>405</v>
      </c>
      <c r="G394" s="70" t="s">
        <v>61</v>
      </c>
      <c r="H394" s="70" t="s">
        <v>61</v>
      </c>
      <c r="I394" s="62" t="s">
        <v>164</v>
      </c>
      <c r="J394" s="62" t="s">
        <v>164</v>
      </c>
      <c r="O394" s="72"/>
    </row>
    <row r="395" spans="1:15" ht="27.75" customHeight="1">
      <c r="A395" s="375"/>
      <c r="B395" s="369"/>
      <c r="C395" s="65" t="s">
        <v>960</v>
      </c>
      <c r="D395" s="69"/>
      <c r="E395" s="62" t="s">
        <v>961</v>
      </c>
      <c r="F395" s="62" t="s">
        <v>961</v>
      </c>
      <c r="G395" s="70" t="s">
        <v>77</v>
      </c>
      <c r="H395" s="70" t="s">
        <v>77</v>
      </c>
      <c r="I395" s="62" t="s">
        <v>64</v>
      </c>
      <c r="J395" s="62" t="s">
        <v>64</v>
      </c>
      <c r="O395" s="72"/>
    </row>
    <row r="396" spans="1:15" ht="30" customHeight="1">
      <c r="A396" s="375"/>
      <c r="B396" s="369"/>
      <c r="C396" s="65" t="s">
        <v>962</v>
      </c>
      <c r="D396" s="69"/>
      <c r="E396" s="395" t="s">
        <v>963</v>
      </c>
      <c r="F396" s="395" t="s">
        <v>963</v>
      </c>
      <c r="G396" s="70" t="s">
        <v>77</v>
      </c>
      <c r="H396" s="70" t="s">
        <v>77</v>
      </c>
      <c r="I396" s="62" t="s">
        <v>964</v>
      </c>
      <c r="J396" s="62" t="s">
        <v>964</v>
      </c>
      <c r="O396" s="72"/>
    </row>
    <row r="397" spans="1:15" ht="21.75" customHeight="1">
      <c r="A397" s="375"/>
      <c r="B397" s="369"/>
      <c r="C397" s="65" t="s">
        <v>109</v>
      </c>
      <c r="D397" s="69"/>
      <c r="E397" s="62" t="s">
        <v>1282</v>
      </c>
      <c r="F397" s="62" t="s">
        <v>1282</v>
      </c>
      <c r="G397" s="70" t="s">
        <v>77</v>
      </c>
      <c r="H397" s="70" t="s">
        <v>77</v>
      </c>
      <c r="I397" s="62" t="s">
        <v>144</v>
      </c>
      <c r="J397" s="62" t="s">
        <v>144</v>
      </c>
      <c r="O397" s="72"/>
    </row>
    <row r="398" spans="1:15" ht="29.25" customHeight="1">
      <c r="A398" s="375"/>
      <c r="B398" s="369"/>
      <c r="C398" s="65" t="s">
        <v>1570</v>
      </c>
      <c r="D398" s="69"/>
      <c r="E398" s="62" t="s">
        <v>1571</v>
      </c>
      <c r="F398" s="62" t="s">
        <v>1571</v>
      </c>
      <c r="G398" s="70" t="s">
        <v>131</v>
      </c>
      <c r="H398" s="70" t="s">
        <v>131</v>
      </c>
      <c r="I398" s="62" t="s">
        <v>164</v>
      </c>
      <c r="J398" s="62" t="s">
        <v>164</v>
      </c>
      <c r="O398" s="72"/>
    </row>
    <row r="399" spans="1:15" ht="29.25" customHeight="1">
      <c r="A399" s="375"/>
      <c r="B399" s="369"/>
      <c r="C399" s="65" t="s">
        <v>1283</v>
      </c>
      <c r="D399" s="69"/>
      <c r="E399" s="62" t="s">
        <v>1468</v>
      </c>
      <c r="F399" s="62" t="s">
        <v>1468</v>
      </c>
      <c r="G399" s="70" t="s">
        <v>77</v>
      </c>
      <c r="H399" s="70" t="s">
        <v>77</v>
      </c>
      <c r="I399" s="62" t="s">
        <v>164</v>
      </c>
      <c r="J399" s="62" t="s">
        <v>164</v>
      </c>
      <c r="O399" s="72"/>
    </row>
    <row r="400" spans="1:15" ht="30" customHeight="1">
      <c r="A400" s="375"/>
      <c r="B400" s="369"/>
      <c r="C400" s="65" t="s">
        <v>212</v>
      </c>
      <c r="D400" s="69"/>
      <c r="E400" s="62" t="s">
        <v>1632</v>
      </c>
      <c r="F400" s="62" t="s">
        <v>1632</v>
      </c>
      <c r="G400" s="70" t="s">
        <v>61</v>
      </c>
      <c r="H400" s="70" t="s">
        <v>61</v>
      </c>
      <c r="I400" s="62" t="s">
        <v>164</v>
      </c>
      <c r="J400" s="62" t="s">
        <v>164</v>
      </c>
      <c r="O400" s="72"/>
    </row>
    <row r="401" spans="1:15" ht="26.45" customHeight="1">
      <c r="A401" s="375"/>
      <c r="B401" s="369"/>
      <c r="C401" s="65" t="s">
        <v>1572</v>
      </c>
      <c r="D401" s="69"/>
      <c r="E401" s="62" t="s">
        <v>397</v>
      </c>
      <c r="F401" s="62" t="s">
        <v>397</v>
      </c>
      <c r="G401" s="70" t="s">
        <v>88</v>
      </c>
      <c r="H401" s="70" t="s">
        <v>88</v>
      </c>
      <c r="I401" s="62" t="s">
        <v>170</v>
      </c>
      <c r="J401" s="62" t="s">
        <v>170</v>
      </c>
      <c r="O401" s="72"/>
    </row>
    <row r="402" spans="1:15" ht="27.75" customHeight="1">
      <c r="A402" s="375"/>
      <c r="B402" s="375"/>
      <c r="C402" s="65" t="s">
        <v>948</v>
      </c>
      <c r="D402" s="69"/>
      <c r="E402" s="62" t="s">
        <v>2058</v>
      </c>
      <c r="F402" s="62" t="s">
        <v>2058</v>
      </c>
      <c r="G402" s="70" t="s">
        <v>77</v>
      </c>
      <c r="H402" s="70" t="s">
        <v>77</v>
      </c>
      <c r="I402" s="62" t="s">
        <v>2048</v>
      </c>
      <c r="J402" s="62" t="s">
        <v>2048</v>
      </c>
      <c r="O402" s="72"/>
    </row>
    <row r="403" spans="1:15" ht="18" customHeight="1">
      <c r="A403" s="212"/>
      <c r="B403" s="370"/>
      <c r="C403" s="69" t="s">
        <v>104</v>
      </c>
      <c r="D403" s="69">
        <v>11</v>
      </c>
      <c r="E403" s="62"/>
      <c r="F403" s="62"/>
      <c r="G403" s="87"/>
      <c r="H403" s="87"/>
      <c r="I403" s="69"/>
      <c r="J403" s="69"/>
      <c r="O403" s="72"/>
    </row>
    <row r="404" spans="1:15" ht="17.45" customHeight="1">
      <c r="A404" s="97"/>
      <c r="B404" s="251"/>
      <c r="C404" s="111" t="s">
        <v>95</v>
      </c>
      <c r="D404" s="83"/>
      <c r="E404" s="62"/>
      <c r="F404" s="62"/>
      <c r="G404" s="383"/>
      <c r="H404" s="383"/>
      <c r="I404" s="62"/>
      <c r="J404" s="62"/>
      <c r="O404" s="72"/>
    </row>
    <row r="405" spans="1:15" ht="46.5" customHeight="1">
      <c r="A405" s="99" t="s">
        <v>1386</v>
      </c>
      <c r="B405" s="179" t="s">
        <v>1617</v>
      </c>
      <c r="C405" s="82" t="s">
        <v>965</v>
      </c>
      <c r="D405" s="83"/>
      <c r="E405" s="62" t="s">
        <v>1417</v>
      </c>
      <c r="F405" s="62" t="s">
        <v>1417</v>
      </c>
      <c r="G405" s="383">
        <v>14</v>
      </c>
      <c r="H405" s="383">
        <v>14</v>
      </c>
      <c r="I405" s="62" t="s">
        <v>966</v>
      </c>
      <c r="J405" s="62" t="s">
        <v>966</v>
      </c>
      <c r="O405" s="72"/>
    </row>
    <row r="406" spans="1:15" ht="29.25" customHeight="1">
      <c r="A406" s="99"/>
      <c r="B406" s="179"/>
      <c r="C406" s="82" t="s">
        <v>967</v>
      </c>
      <c r="D406" s="83"/>
      <c r="E406" s="62" t="s">
        <v>1418</v>
      </c>
      <c r="F406" s="62" t="s">
        <v>1418</v>
      </c>
      <c r="G406" s="383">
        <v>11</v>
      </c>
      <c r="H406" s="383">
        <v>11</v>
      </c>
      <c r="I406" s="62" t="s">
        <v>170</v>
      </c>
      <c r="J406" s="62" t="s">
        <v>170</v>
      </c>
      <c r="O406" s="72"/>
    </row>
    <row r="407" spans="1:15" ht="25.5" customHeight="1">
      <c r="A407" s="99"/>
      <c r="B407" s="179"/>
      <c r="C407" s="82" t="s">
        <v>103</v>
      </c>
      <c r="D407" s="83"/>
      <c r="E407" s="62" t="s">
        <v>1419</v>
      </c>
      <c r="F407" s="62" t="s">
        <v>1419</v>
      </c>
      <c r="G407" s="383">
        <v>12</v>
      </c>
      <c r="H407" s="383">
        <v>12</v>
      </c>
      <c r="I407" s="62" t="s">
        <v>170</v>
      </c>
      <c r="J407" s="62" t="s">
        <v>170</v>
      </c>
      <c r="O407" s="72"/>
    </row>
    <row r="408" spans="1:15" ht="29.25" customHeight="1">
      <c r="A408" s="99"/>
      <c r="B408" s="179"/>
      <c r="C408" s="82" t="s">
        <v>1573</v>
      </c>
      <c r="D408" s="83"/>
      <c r="E408" s="62" t="s">
        <v>1574</v>
      </c>
      <c r="F408" s="62" t="s">
        <v>1574</v>
      </c>
      <c r="G408" s="383">
        <v>10</v>
      </c>
      <c r="H408" s="383">
        <v>10</v>
      </c>
      <c r="I408" s="62" t="s">
        <v>966</v>
      </c>
      <c r="J408" s="62" t="s">
        <v>966</v>
      </c>
      <c r="O408" s="72"/>
    </row>
    <row r="409" spans="1:15" ht="18.75" customHeight="1">
      <c r="A409" s="375"/>
      <c r="B409" s="369"/>
      <c r="C409" s="69" t="s">
        <v>104</v>
      </c>
      <c r="D409" s="69">
        <v>4</v>
      </c>
      <c r="E409" s="384"/>
      <c r="F409" s="384"/>
      <c r="G409" s="62"/>
      <c r="H409" s="62"/>
      <c r="I409" s="69"/>
      <c r="J409" s="69"/>
      <c r="O409" s="72"/>
    </row>
    <row r="410" spans="1:15" ht="18" customHeight="1">
      <c r="A410" s="375"/>
      <c r="B410" s="369"/>
      <c r="C410" s="120" t="s">
        <v>105</v>
      </c>
      <c r="D410" s="69"/>
      <c r="E410" s="86"/>
      <c r="F410" s="86"/>
      <c r="G410" s="70"/>
      <c r="H410" s="70"/>
      <c r="I410" s="68"/>
      <c r="J410" s="68"/>
      <c r="O410" s="72"/>
    </row>
    <row r="411" spans="1:15" ht="32.25" customHeight="1">
      <c r="A411" s="375"/>
      <c r="B411" s="369"/>
      <c r="C411" s="65" t="s">
        <v>968</v>
      </c>
      <c r="D411" s="69"/>
      <c r="E411" s="62" t="s">
        <v>380</v>
      </c>
      <c r="F411" s="62" t="s">
        <v>380</v>
      </c>
      <c r="G411" s="62">
        <v>6</v>
      </c>
      <c r="H411" s="62">
        <v>6</v>
      </c>
      <c r="I411" s="62" t="s">
        <v>74</v>
      </c>
      <c r="J411" s="62" t="s">
        <v>74</v>
      </c>
      <c r="O411" s="72"/>
    </row>
    <row r="412" spans="1:15" ht="30.75" customHeight="1">
      <c r="A412" s="375"/>
      <c r="B412" s="369"/>
      <c r="C412" s="65" t="s">
        <v>969</v>
      </c>
      <c r="D412" s="69"/>
      <c r="E412" s="62" t="s">
        <v>970</v>
      </c>
      <c r="F412" s="62" t="s">
        <v>970</v>
      </c>
      <c r="G412" s="62">
        <v>6</v>
      </c>
      <c r="H412" s="62">
        <v>6</v>
      </c>
      <c r="I412" s="62" t="s">
        <v>74</v>
      </c>
      <c r="J412" s="62" t="s">
        <v>74</v>
      </c>
      <c r="O412" s="72"/>
    </row>
    <row r="413" spans="1:15" ht="19.5" customHeight="1">
      <c r="A413" s="107"/>
      <c r="B413" s="256"/>
      <c r="C413" s="69" t="s">
        <v>107</v>
      </c>
      <c r="D413" s="109">
        <v>2</v>
      </c>
      <c r="E413" s="109"/>
      <c r="F413" s="109"/>
      <c r="G413" s="135"/>
      <c r="H413" s="135"/>
      <c r="I413" s="125"/>
      <c r="J413" s="125"/>
      <c r="O413" s="72"/>
    </row>
    <row r="414" spans="1:15" ht="22.5" customHeight="1">
      <c r="A414" s="97"/>
      <c r="B414" s="251"/>
      <c r="C414" s="111" t="s">
        <v>95</v>
      </c>
      <c r="D414" s="83"/>
      <c r="E414" s="69"/>
      <c r="F414" s="69"/>
      <c r="G414" s="69"/>
      <c r="H414" s="69"/>
      <c r="I414" s="69"/>
      <c r="J414" s="69"/>
      <c r="O414" s="72"/>
    </row>
    <row r="415" spans="1:15" ht="28.5" customHeight="1">
      <c r="A415" s="375"/>
      <c r="B415" s="369"/>
      <c r="C415" s="65" t="s">
        <v>213</v>
      </c>
      <c r="D415" s="69"/>
      <c r="E415" s="62" t="s">
        <v>1406</v>
      </c>
      <c r="F415" s="62" t="s">
        <v>1406</v>
      </c>
      <c r="G415" s="62">
        <v>7</v>
      </c>
      <c r="H415" s="62">
        <v>7</v>
      </c>
      <c r="I415" s="62" t="s">
        <v>170</v>
      </c>
      <c r="J415" s="62" t="s">
        <v>170</v>
      </c>
      <c r="O415" s="72"/>
    </row>
    <row r="416" spans="1:15" ht="26.25" customHeight="1">
      <c r="A416" s="101"/>
      <c r="B416" s="254"/>
      <c r="C416" s="108" t="s">
        <v>971</v>
      </c>
      <c r="D416" s="109"/>
      <c r="E416" s="86" t="s">
        <v>972</v>
      </c>
      <c r="F416" s="86" t="s">
        <v>972</v>
      </c>
      <c r="G416" s="62">
        <v>5</v>
      </c>
      <c r="H416" s="62">
        <v>5</v>
      </c>
      <c r="I416" s="68" t="s">
        <v>71</v>
      </c>
      <c r="J416" s="68" t="s">
        <v>71</v>
      </c>
      <c r="O416" s="72"/>
    </row>
    <row r="417" spans="1:15" ht="28.5" customHeight="1">
      <c r="A417" s="375"/>
      <c r="B417" s="369"/>
      <c r="C417" s="65" t="s">
        <v>214</v>
      </c>
      <c r="D417" s="69"/>
      <c r="E417" s="86" t="s">
        <v>972</v>
      </c>
      <c r="F417" s="86" t="s">
        <v>972</v>
      </c>
      <c r="G417" s="62">
        <v>5</v>
      </c>
      <c r="H417" s="62">
        <v>5</v>
      </c>
      <c r="I417" s="68" t="s">
        <v>71</v>
      </c>
      <c r="J417" s="68" t="s">
        <v>71</v>
      </c>
      <c r="O417" s="72"/>
    </row>
    <row r="418" spans="1:15" ht="24" customHeight="1">
      <c r="A418" s="375">
        <v>32</v>
      </c>
      <c r="B418" s="369" t="s">
        <v>16</v>
      </c>
      <c r="C418" s="65" t="s">
        <v>103</v>
      </c>
      <c r="D418" s="69"/>
      <c r="E418" s="62" t="s">
        <v>973</v>
      </c>
      <c r="F418" s="62" t="s">
        <v>973</v>
      </c>
      <c r="G418" s="62">
        <v>7</v>
      </c>
      <c r="H418" s="62">
        <v>7</v>
      </c>
      <c r="I418" s="62" t="s">
        <v>101</v>
      </c>
      <c r="J418" s="62" t="s">
        <v>101</v>
      </c>
      <c r="O418" s="72"/>
    </row>
    <row r="419" spans="1:15" ht="26.45" customHeight="1">
      <c r="A419" s="375"/>
      <c r="B419" s="369"/>
      <c r="C419" s="65" t="s">
        <v>1553</v>
      </c>
      <c r="D419" s="69"/>
      <c r="E419" s="86" t="s">
        <v>1618</v>
      </c>
      <c r="F419" s="86" t="s">
        <v>1618</v>
      </c>
      <c r="G419" s="62">
        <v>7</v>
      </c>
      <c r="H419" s="62">
        <v>7</v>
      </c>
      <c r="I419" s="68" t="s">
        <v>64</v>
      </c>
      <c r="J419" s="68" t="s">
        <v>64</v>
      </c>
      <c r="O419" s="72"/>
    </row>
    <row r="420" spans="1:15" ht="17.25" customHeight="1">
      <c r="A420" s="375"/>
      <c r="B420" s="369"/>
      <c r="C420" s="69" t="s">
        <v>104</v>
      </c>
      <c r="D420" s="69">
        <v>5</v>
      </c>
      <c r="E420" s="86"/>
      <c r="F420" s="86"/>
      <c r="G420" s="62"/>
      <c r="H420" s="62"/>
      <c r="I420" s="68"/>
      <c r="J420" s="68"/>
      <c r="O420" s="72"/>
    </row>
    <row r="421" spans="1:15" ht="21" customHeight="1">
      <c r="A421" s="375"/>
      <c r="B421" s="369"/>
      <c r="C421" s="120" t="s">
        <v>105</v>
      </c>
      <c r="D421" s="69"/>
      <c r="E421" s="86"/>
      <c r="F421" s="86"/>
      <c r="G421" s="70"/>
      <c r="H421" s="70"/>
      <c r="I421" s="68"/>
      <c r="J421" s="68"/>
      <c r="O421" s="72"/>
    </row>
    <row r="422" spans="1:15" ht="55.5" customHeight="1">
      <c r="A422" s="375"/>
      <c r="B422" s="369"/>
      <c r="C422" s="65" t="s">
        <v>215</v>
      </c>
      <c r="D422" s="69"/>
      <c r="E422" s="62" t="s">
        <v>180</v>
      </c>
      <c r="F422" s="62" t="s">
        <v>180</v>
      </c>
      <c r="G422" s="62">
        <v>5</v>
      </c>
      <c r="H422" s="62">
        <v>5</v>
      </c>
      <c r="I422" s="62" t="s">
        <v>160</v>
      </c>
      <c r="J422" s="62" t="s">
        <v>160</v>
      </c>
      <c r="O422" s="72"/>
    </row>
    <row r="423" spans="1:15" ht="40.5" customHeight="1">
      <c r="A423" s="375"/>
      <c r="B423" s="369"/>
      <c r="C423" s="65" t="s">
        <v>216</v>
      </c>
      <c r="D423" s="69"/>
      <c r="E423" s="62" t="s">
        <v>705</v>
      </c>
      <c r="F423" s="62" t="s">
        <v>705</v>
      </c>
      <c r="G423" s="62">
        <v>5</v>
      </c>
      <c r="H423" s="62">
        <v>5</v>
      </c>
      <c r="I423" s="62" t="s">
        <v>135</v>
      </c>
      <c r="J423" s="62" t="s">
        <v>135</v>
      </c>
      <c r="O423" s="72"/>
    </row>
    <row r="424" spans="1:15" ht="15" customHeight="1">
      <c r="A424" s="107"/>
      <c r="B424" s="256"/>
      <c r="C424" s="69" t="s">
        <v>107</v>
      </c>
      <c r="D424" s="109">
        <v>2</v>
      </c>
      <c r="E424" s="109"/>
      <c r="F424" s="109"/>
      <c r="G424" s="135"/>
      <c r="H424" s="135"/>
      <c r="I424" s="125"/>
      <c r="J424" s="125"/>
      <c r="O424" s="72"/>
    </row>
    <row r="425" spans="1:15" ht="14.45" customHeight="1">
      <c r="A425" s="33"/>
      <c r="B425" s="542" t="s">
        <v>125</v>
      </c>
      <c r="C425" s="543"/>
      <c r="D425" s="157">
        <f>D390+D359+D252+D191+D90+D291+D346</f>
        <v>30</v>
      </c>
      <c r="E425" s="385"/>
      <c r="F425" s="385"/>
      <c r="G425" s="385"/>
      <c r="H425" s="385"/>
      <c r="I425" s="385"/>
      <c r="J425" s="385"/>
      <c r="O425" s="72"/>
    </row>
    <row r="426" spans="1:15" ht="15" customHeight="1">
      <c r="A426" s="33"/>
      <c r="B426" s="542" t="s">
        <v>126</v>
      </c>
      <c r="C426" s="543"/>
      <c r="D426" s="104">
        <f>D420+D409+D403+D378+D367+D355+D332+D302+D287+D271+D239+D225+D202+D182+D178+D160+D310+D148+D115+D102+D99+D343+D213+D321</f>
        <v>176</v>
      </c>
      <c r="E426" s="385"/>
      <c r="F426" s="385"/>
      <c r="G426" s="385"/>
      <c r="H426" s="385"/>
      <c r="I426" s="385"/>
      <c r="J426" s="385"/>
      <c r="O426" s="72"/>
    </row>
    <row r="427" spans="1:15" ht="15" customHeight="1">
      <c r="A427" s="33"/>
      <c r="B427" s="542" t="s">
        <v>127</v>
      </c>
      <c r="C427" s="543"/>
      <c r="D427" s="104">
        <f>D122+D326+D317+D210+D277+D337+D382+D424+D243+D151+D370+D216+D413+D107+D165</f>
        <v>43</v>
      </c>
      <c r="E427" s="385"/>
      <c r="F427" s="385"/>
      <c r="G427" s="385"/>
      <c r="H427" s="385"/>
      <c r="I427" s="385"/>
      <c r="J427" s="385"/>
      <c r="O427" s="72"/>
    </row>
    <row r="428" spans="1:15" ht="23.25" customHeight="1">
      <c r="A428" s="68"/>
      <c r="B428" s="265" t="s">
        <v>53</v>
      </c>
      <c r="C428" s="158"/>
      <c r="D428" s="83">
        <f>SUM(D425:D427)</f>
        <v>249</v>
      </c>
      <c r="E428" s="75"/>
      <c r="F428" s="75"/>
      <c r="G428" s="69"/>
      <c r="H428" s="69"/>
      <c r="I428" s="83"/>
      <c r="J428" s="83"/>
      <c r="O428" s="72"/>
    </row>
    <row r="429" spans="1:15" ht="21" customHeight="1">
      <c r="A429" s="68"/>
      <c r="B429" s="159"/>
      <c r="C429" s="69" t="s">
        <v>217</v>
      </c>
      <c r="D429" s="69"/>
      <c r="E429" s="69"/>
      <c r="F429" s="69"/>
      <c r="G429" s="396"/>
      <c r="H429" s="396"/>
      <c r="I429" s="87"/>
      <c r="J429" s="87"/>
      <c r="O429" s="72"/>
    </row>
    <row r="430" spans="1:15" ht="15" customHeight="1">
      <c r="A430" s="99"/>
      <c r="B430" s="179"/>
      <c r="C430" s="111" t="s">
        <v>95</v>
      </c>
      <c r="D430" s="83"/>
      <c r="E430" s="62"/>
      <c r="F430" s="62"/>
      <c r="G430" s="383"/>
      <c r="H430" s="383"/>
      <c r="I430" s="62"/>
      <c r="J430" s="62"/>
      <c r="O430" s="72"/>
    </row>
    <row r="431" spans="1:15" ht="15" customHeight="1">
      <c r="A431" s="375">
        <v>33</v>
      </c>
      <c r="B431" s="369" t="s">
        <v>1284</v>
      </c>
      <c r="C431" s="80" t="s">
        <v>974</v>
      </c>
      <c r="D431" s="69"/>
      <c r="E431" s="62" t="s">
        <v>975</v>
      </c>
      <c r="F431" s="62" t="s">
        <v>975</v>
      </c>
      <c r="G431" s="62">
        <v>5</v>
      </c>
      <c r="H431" s="62">
        <v>5</v>
      </c>
      <c r="I431" s="62" t="s">
        <v>976</v>
      </c>
      <c r="J431" s="62" t="s">
        <v>976</v>
      </c>
      <c r="O431" s="72"/>
    </row>
    <row r="432" spans="1:15" ht="15" customHeight="1">
      <c r="A432" s="364"/>
      <c r="B432" s="367" t="s">
        <v>1285</v>
      </c>
      <c r="C432" s="80" t="s">
        <v>977</v>
      </c>
      <c r="D432" s="68"/>
      <c r="E432" s="62" t="s">
        <v>978</v>
      </c>
      <c r="F432" s="62" t="s">
        <v>978</v>
      </c>
      <c r="G432" s="68">
        <v>5</v>
      </c>
      <c r="H432" s="68">
        <v>5</v>
      </c>
      <c r="I432" s="62" t="s">
        <v>976</v>
      </c>
      <c r="J432" s="62" t="s">
        <v>976</v>
      </c>
      <c r="O432" s="72"/>
    </row>
    <row r="433" spans="1:15" ht="15" customHeight="1">
      <c r="A433" s="364"/>
      <c r="B433" s="367"/>
      <c r="C433" s="80" t="s">
        <v>1286</v>
      </c>
      <c r="D433" s="68"/>
      <c r="E433" s="62" t="s">
        <v>1287</v>
      </c>
      <c r="F433" s="62" t="s">
        <v>1287</v>
      </c>
      <c r="G433" s="68">
        <v>5</v>
      </c>
      <c r="H433" s="68">
        <v>5</v>
      </c>
      <c r="I433" s="62" t="s">
        <v>976</v>
      </c>
      <c r="J433" s="62" t="s">
        <v>976</v>
      </c>
      <c r="O433" s="72"/>
    </row>
    <row r="434" spans="1:15" ht="15" customHeight="1">
      <c r="A434" s="375"/>
      <c r="B434" s="369"/>
      <c r="C434" s="65" t="s">
        <v>1288</v>
      </c>
      <c r="D434" s="69"/>
      <c r="E434" s="62" t="s">
        <v>1289</v>
      </c>
      <c r="F434" s="62" t="s">
        <v>1289</v>
      </c>
      <c r="G434" s="62">
        <v>5</v>
      </c>
      <c r="H434" s="62">
        <v>5</v>
      </c>
      <c r="I434" s="62" t="s">
        <v>976</v>
      </c>
      <c r="J434" s="62" t="s">
        <v>976</v>
      </c>
      <c r="O434" s="72"/>
    </row>
    <row r="435" spans="1:15" s="110" customFormat="1" ht="15" customHeight="1">
      <c r="A435" s="375"/>
      <c r="B435" s="369"/>
      <c r="C435" s="65" t="s">
        <v>1290</v>
      </c>
      <c r="D435" s="62"/>
      <c r="E435" s="62" t="s">
        <v>1291</v>
      </c>
      <c r="F435" s="62" t="s">
        <v>1291</v>
      </c>
      <c r="G435" s="62">
        <v>8</v>
      </c>
      <c r="H435" s="62">
        <v>8</v>
      </c>
      <c r="I435" s="62" t="s">
        <v>1292</v>
      </c>
      <c r="J435" s="62" t="s">
        <v>1292</v>
      </c>
    </row>
    <row r="436" spans="1:15" ht="15" customHeight="1">
      <c r="A436" s="212"/>
      <c r="B436" s="370"/>
      <c r="C436" s="69" t="s">
        <v>104</v>
      </c>
      <c r="D436" s="69">
        <v>5</v>
      </c>
      <c r="E436" s="69"/>
      <c r="F436" s="69"/>
      <c r="G436" s="387"/>
      <c r="H436" s="387"/>
      <c r="I436" s="69"/>
      <c r="J436" s="69"/>
      <c r="O436" s="72"/>
    </row>
    <row r="437" spans="1:15" ht="15" customHeight="1">
      <c r="A437" s="549">
        <v>34</v>
      </c>
      <c r="B437" s="552" t="s">
        <v>219</v>
      </c>
      <c r="C437" s="111" t="s">
        <v>95</v>
      </c>
      <c r="D437" s="83"/>
      <c r="E437" s="75"/>
      <c r="F437" s="75"/>
      <c r="G437" s="68"/>
      <c r="H437" s="68"/>
      <c r="I437" s="75"/>
      <c r="J437" s="75"/>
      <c r="O437" s="72"/>
    </row>
    <row r="438" spans="1:15" ht="28.5" customHeight="1">
      <c r="A438" s="550"/>
      <c r="B438" s="555"/>
      <c r="C438" s="82" t="s">
        <v>1575</v>
      </c>
      <c r="D438" s="83"/>
      <c r="E438" s="75" t="s">
        <v>1576</v>
      </c>
      <c r="F438" s="75" t="s">
        <v>1576</v>
      </c>
      <c r="G438" s="68">
        <v>3</v>
      </c>
      <c r="H438" s="68">
        <v>3</v>
      </c>
      <c r="I438" s="75" t="s">
        <v>138</v>
      </c>
      <c r="J438" s="75" t="s">
        <v>138</v>
      </c>
      <c r="O438" s="72"/>
    </row>
    <row r="439" spans="1:15" ht="15" customHeight="1">
      <c r="A439" s="551"/>
      <c r="B439" s="556"/>
      <c r="C439" s="69" t="s">
        <v>104</v>
      </c>
      <c r="D439" s="69">
        <v>1</v>
      </c>
      <c r="E439" s="62"/>
      <c r="F439" s="62"/>
      <c r="G439" s="394"/>
      <c r="H439" s="394"/>
      <c r="I439" s="62"/>
      <c r="J439" s="62"/>
      <c r="O439" s="72"/>
    </row>
    <row r="440" spans="1:15" ht="15" customHeight="1">
      <c r="A440" s="549">
        <v>35</v>
      </c>
      <c r="B440" s="552" t="s">
        <v>979</v>
      </c>
      <c r="C440" s="111" t="s">
        <v>95</v>
      </c>
      <c r="D440" s="83"/>
      <c r="E440" s="75"/>
      <c r="F440" s="75"/>
      <c r="G440" s="68"/>
      <c r="H440" s="68"/>
      <c r="I440" s="75"/>
      <c r="J440" s="75"/>
      <c r="O440" s="72"/>
    </row>
    <row r="441" spans="1:15" ht="37.9" customHeight="1">
      <c r="A441" s="550"/>
      <c r="B441" s="555"/>
      <c r="C441" s="82" t="s">
        <v>980</v>
      </c>
      <c r="D441" s="83"/>
      <c r="E441" s="75" t="s">
        <v>981</v>
      </c>
      <c r="F441" s="75" t="s">
        <v>981</v>
      </c>
      <c r="G441" s="68">
        <v>5</v>
      </c>
      <c r="H441" s="68">
        <v>5</v>
      </c>
      <c r="I441" s="75" t="s">
        <v>140</v>
      </c>
      <c r="J441" s="75" t="s">
        <v>140</v>
      </c>
      <c r="O441" s="72"/>
    </row>
    <row r="442" spans="1:15" ht="17.25" customHeight="1">
      <c r="A442" s="551"/>
      <c r="B442" s="556"/>
      <c r="C442" s="69" t="s">
        <v>104</v>
      </c>
      <c r="D442" s="69">
        <v>1</v>
      </c>
      <c r="E442" s="62"/>
      <c r="F442" s="62"/>
      <c r="G442" s="394"/>
      <c r="H442" s="394"/>
      <c r="I442" s="62"/>
      <c r="J442" s="62"/>
      <c r="O442" s="72"/>
    </row>
    <row r="443" spans="1:15" ht="15" customHeight="1">
      <c r="A443" s="374"/>
      <c r="B443" s="366"/>
      <c r="C443" s="120" t="s">
        <v>221</v>
      </c>
      <c r="D443" s="69"/>
      <c r="E443" s="62"/>
      <c r="F443" s="62"/>
      <c r="G443" s="87"/>
      <c r="H443" s="87"/>
      <c r="I443" s="69"/>
      <c r="J443" s="69"/>
      <c r="O443" s="72"/>
    </row>
    <row r="444" spans="1:15" ht="30" customHeight="1">
      <c r="A444" s="375">
        <v>36</v>
      </c>
      <c r="B444" s="369" t="s">
        <v>220</v>
      </c>
      <c r="C444" s="65" t="s">
        <v>706</v>
      </c>
      <c r="D444" s="69"/>
      <c r="E444" s="62" t="s">
        <v>707</v>
      </c>
      <c r="F444" s="62" t="s">
        <v>707</v>
      </c>
      <c r="G444" s="62">
        <v>5</v>
      </c>
      <c r="H444" s="62">
        <v>5</v>
      </c>
      <c r="I444" s="62" t="s">
        <v>272</v>
      </c>
      <c r="J444" s="62" t="s">
        <v>272</v>
      </c>
      <c r="O444" s="72"/>
    </row>
    <row r="445" spans="1:15" ht="15" customHeight="1">
      <c r="A445" s="375"/>
      <c r="B445" s="369"/>
      <c r="C445" s="69" t="s">
        <v>104</v>
      </c>
      <c r="D445" s="69">
        <v>1</v>
      </c>
      <c r="E445" s="62"/>
      <c r="F445" s="62"/>
      <c r="G445" s="62"/>
      <c r="H445" s="62"/>
      <c r="I445" s="62"/>
      <c r="J445" s="62"/>
      <c r="O445" s="72"/>
    </row>
    <row r="446" spans="1:15" ht="17.25" customHeight="1">
      <c r="A446" s="375"/>
      <c r="B446" s="369"/>
      <c r="C446" s="120" t="s">
        <v>105</v>
      </c>
      <c r="D446" s="69"/>
      <c r="E446" s="62"/>
      <c r="F446" s="62"/>
      <c r="G446" s="87"/>
      <c r="H446" s="87"/>
      <c r="I446" s="69"/>
      <c r="J446" s="69"/>
      <c r="O446" s="72"/>
    </row>
    <row r="447" spans="1:15" ht="28.15" customHeight="1">
      <c r="A447" s="375"/>
      <c r="B447" s="369"/>
      <c r="C447" s="65" t="s">
        <v>982</v>
      </c>
      <c r="D447" s="69"/>
      <c r="E447" s="62" t="s">
        <v>983</v>
      </c>
      <c r="F447" s="62" t="s">
        <v>983</v>
      </c>
      <c r="G447" s="68">
        <v>6</v>
      </c>
      <c r="H447" s="68">
        <v>6</v>
      </c>
      <c r="I447" s="62" t="s">
        <v>41</v>
      </c>
      <c r="J447" s="62" t="s">
        <v>41</v>
      </c>
      <c r="O447" s="72"/>
    </row>
    <row r="448" spans="1:15" ht="17.25" customHeight="1">
      <c r="A448" s="212"/>
      <c r="B448" s="370"/>
      <c r="C448" s="69" t="s">
        <v>107</v>
      </c>
      <c r="D448" s="69">
        <v>1</v>
      </c>
      <c r="E448" s="62"/>
      <c r="F448" s="62"/>
      <c r="G448" s="87"/>
      <c r="H448" s="87"/>
      <c r="I448" s="69"/>
      <c r="J448" s="69"/>
      <c r="O448" s="72"/>
    </row>
    <row r="449" spans="1:15" ht="15" customHeight="1">
      <c r="A449" s="97"/>
      <c r="B449" s="251"/>
      <c r="C449" s="111" t="s">
        <v>95</v>
      </c>
      <c r="D449" s="83"/>
      <c r="E449" s="62"/>
      <c r="F449" s="62"/>
      <c r="G449" s="68"/>
      <c r="H449" s="68"/>
      <c r="I449" s="75"/>
      <c r="J449" s="75"/>
      <c r="O449" s="72"/>
    </row>
    <row r="450" spans="1:15" ht="30.75" customHeight="1">
      <c r="A450" s="99" t="s">
        <v>1294</v>
      </c>
      <c r="B450" s="179" t="s">
        <v>222</v>
      </c>
      <c r="C450" s="82" t="s">
        <v>113</v>
      </c>
      <c r="D450" s="83"/>
      <c r="E450" s="62" t="s">
        <v>1293</v>
      </c>
      <c r="F450" s="62" t="s">
        <v>1293</v>
      </c>
      <c r="G450" s="68">
        <v>12</v>
      </c>
      <c r="H450" s="68">
        <v>12</v>
      </c>
      <c r="I450" s="75" t="s">
        <v>581</v>
      </c>
      <c r="J450" s="75" t="s">
        <v>581</v>
      </c>
      <c r="O450" s="72"/>
    </row>
    <row r="451" spans="1:15" ht="30" customHeight="1">
      <c r="A451" s="99"/>
      <c r="B451" s="179"/>
      <c r="C451" s="82" t="s">
        <v>1637</v>
      </c>
      <c r="D451" s="83"/>
      <c r="E451" s="62" t="s">
        <v>1619</v>
      </c>
      <c r="F451" s="62" t="s">
        <v>1619</v>
      </c>
      <c r="G451" s="68">
        <v>13</v>
      </c>
      <c r="H451" s="68">
        <v>13</v>
      </c>
      <c r="I451" s="75" t="s">
        <v>581</v>
      </c>
      <c r="J451" s="75" t="s">
        <v>581</v>
      </c>
      <c r="O451" s="72"/>
    </row>
    <row r="452" spans="1:15" ht="15" customHeight="1">
      <c r="A452" s="212"/>
      <c r="B452" s="370"/>
      <c r="C452" s="69" t="s">
        <v>104</v>
      </c>
      <c r="D452" s="69">
        <v>2</v>
      </c>
      <c r="E452" s="62"/>
      <c r="F452" s="62"/>
      <c r="G452" s="87"/>
      <c r="H452" s="87"/>
      <c r="I452" s="69"/>
      <c r="J452" s="69"/>
      <c r="O452" s="72"/>
    </row>
    <row r="453" spans="1:15" ht="16.5" customHeight="1">
      <c r="A453" s="97"/>
      <c r="B453" s="251"/>
      <c r="C453" s="111" t="s">
        <v>95</v>
      </c>
      <c r="D453" s="83"/>
      <c r="E453" s="62"/>
      <c r="F453" s="62"/>
      <c r="G453" s="70"/>
      <c r="H453" s="70"/>
      <c r="I453" s="62"/>
      <c r="J453" s="62"/>
      <c r="O453" s="72"/>
    </row>
    <row r="454" spans="1:15" ht="21.75" customHeight="1">
      <c r="A454" s="99" t="s">
        <v>1577</v>
      </c>
      <c r="B454" s="179" t="s">
        <v>224</v>
      </c>
      <c r="C454" s="82" t="s">
        <v>113</v>
      </c>
      <c r="D454" s="83"/>
      <c r="E454" s="62" t="s">
        <v>708</v>
      </c>
      <c r="F454" s="62" t="s">
        <v>708</v>
      </c>
      <c r="G454" s="70" t="s">
        <v>88</v>
      </c>
      <c r="H454" s="70" t="s">
        <v>88</v>
      </c>
      <c r="I454" s="62" t="s">
        <v>71</v>
      </c>
      <c r="J454" s="62" t="s">
        <v>71</v>
      </c>
      <c r="O454" s="72"/>
    </row>
    <row r="455" spans="1:15" ht="42" customHeight="1">
      <c r="A455" s="375"/>
      <c r="B455" s="369"/>
      <c r="C455" s="63" t="s">
        <v>984</v>
      </c>
      <c r="D455" s="69"/>
      <c r="E455" s="62" t="s">
        <v>985</v>
      </c>
      <c r="F455" s="62" t="s">
        <v>985</v>
      </c>
      <c r="G455" s="70" t="s">
        <v>61</v>
      </c>
      <c r="H455" s="70" t="s">
        <v>61</v>
      </c>
      <c r="I455" s="62" t="s">
        <v>71</v>
      </c>
      <c r="J455" s="62" t="s">
        <v>71</v>
      </c>
      <c r="O455" s="72"/>
    </row>
    <row r="456" spans="1:15" ht="15" customHeight="1">
      <c r="A456" s="212"/>
      <c r="B456" s="370"/>
      <c r="C456" s="69" t="s">
        <v>104</v>
      </c>
      <c r="D456" s="69">
        <v>2</v>
      </c>
      <c r="E456" s="62"/>
      <c r="F456" s="62"/>
      <c r="G456" s="62"/>
      <c r="H456" s="62"/>
      <c r="I456" s="62"/>
      <c r="J456" s="62"/>
      <c r="O456" s="72"/>
    </row>
    <row r="457" spans="1:15" ht="15" customHeight="1">
      <c r="A457" s="549">
        <v>40</v>
      </c>
      <c r="B457" s="559" t="s">
        <v>491</v>
      </c>
      <c r="C457" s="120" t="s">
        <v>95</v>
      </c>
      <c r="D457" s="69"/>
      <c r="E457" s="62"/>
      <c r="F457" s="62"/>
      <c r="G457" s="87"/>
      <c r="H457" s="87"/>
      <c r="I457" s="69"/>
      <c r="J457" s="69"/>
      <c r="O457" s="72"/>
    </row>
    <row r="458" spans="1:15" ht="20.25" customHeight="1">
      <c r="A458" s="550"/>
      <c r="B458" s="560"/>
      <c r="C458" s="65" t="s">
        <v>113</v>
      </c>
      <c r="D458" s="69"/>
      <c r="E458" s="62" t="s">
        <v>1295</v>
      </c>
      <c r="F458" s="62" t="s">
        <v>1295</v>
      </c>
      <c r="G458" s="68">
        <v>8</v>
      </c>
      <c r="H458" s="68">
        <v>8</v>
      </c>
      <c r="I458" s="62" t="s">
        <v>1028</v>
      </c>
      <c r="J458" s="62" t="s">
        <v>1028</v>
      </c>
      <c r="O458" s="72"/>
    </row>
    <row r="459" spans="1:15" ht="18" customHeight="1">
      <c r="A459" s="551"/>
      <c r="B459" s="561"/>
      <c r="C459" s="69" t="s">
        <v>104</v>
      </c>
      <c r="D459" s="69">
        <v>1</v>
      </c>
      <c r="E459" s="62"/>
      <c r="F459" s="62"/>
      <c r="G459" s="87"/>
      <c r="H459" s="87"/>
      <c r="I459" s="69"/>
      <c r="J459" s="69"/>
      <c r="O459" s="72"/>
    </row>
    <row r="460" spans="1:15" ht="15" customHeight="1">
      <c r="A460" s="549">
        <v>41</v>
      </c>
      <c r="B460" s="559" t="s">
        <v>986</v>
      </c>
      <c r="C460" s="120" t="s">
        <v>95</v>
      </c>
      <c r="D460" s="69"/>
      <c r="E460" s="62"/>
      <c r="F460" s="62"/>
      <c r="G460" s="87"/>
      <c r="H460" s="87"/>
      <c r="I460" s="69"/>
      <c r="J460" s="69"/>
      <c r="O460" s="72"/>
    </row>
    <row r="461" spans="1:15" ht="24" customHeight="1">
      <c r="A461" s="550"/>
      <c r="B461" s="560"/>
      <c r="C461" s="65" t="s">
        <v>96</v>
      </c>
      <c r="D461" s="69"/>
      <c r="E461" s="62" t="s">
        <v>987</v>
      </c>
      <c r="F461" s="62" t="s">
        <v>987</v>
      </c>
      <c r="G461" s="68">
        <v>6</v>
      </c>
      <c r="H461" s="68">
        <v>6</v>
      </c>
      <c r="I461" s="62" t="s">
        <v>988</v>
      </c>
      <c r="J461" s="62" t="s">
        <v>988</v>
      </c>
      <c r="O461" s="72"/>
    </row>
    <row r="462" spans="1:15" ht="18" customHeight="1">
      <c r="A462" s="551"/>
      <c r="B462" s="561"/>
      <c r="C462" s="69" t="s">
        <v>104</v>
      </c>
      <c r="D462" s="69">
        <v>1</v>
      </c>
      <c r="E462" s="62"/>
      <c r="F462" s="62"/>
      <c r="G462" s="87"/>
      <c r="H462" s="87"/>
      <c r="I462" s="69"/>
      <c r="J462" s="69"/>
      <c r="O462" s="72"/>
    </row>
    <row r="463" spans="1:15" ht="15" customHeight="1">
      <c r="A463" s="374"/>
      <c r="B463" s="366"/>
      <c r="C463" s="111" t="s">
        <v>95</v>
      </c>
      <c r="D463" s="69"/>
      <c r="E463" s="86"/>
      <c r="F463" s="86"/>
      <c r="G463" s="86"/>
      <c r="H463" s="86"/>
      <c r="I463" s="75"/>
      <c r="J463" s="75"/>
      <c r="O463" s="72"/>
    </row>
    <row r="464" spans="1:15" ht="21" customHeight="1">
      <c r="A464" s="101"/>
      <c r="B464" s="254"/>
      <c r="C464" s="108" t="s">
        <v>226</v>
      </c>
      <c r="D464" s="109"/>
      <c r="E464" s="86" t="s">
        <v>636</v>
      </c>
      <c r="F464" s="86" t="s">
        <v>636</v>
      </c>
      <c r="G464" s="86">
        <v>9</v>
      </c>
      <c r="H464" s="86">
        <v>9</v>
      </c>
      <c r="I464" s="75" t="s">
        <v>100</v>
      </c>
      <c r="J464" s="75" t="s">
        <v>100</v>
      </c>
      <c r="O464" s="72"/>
    </row>
    <row r="465" spans="1:15" ht="26.45" customHeight="1">
      <c r="A465" s="101">
        <v>42</v>
      </c>
      <c r="B465" s="254" t="s">
        <v>225</v>
      </c>
      <c r="C465" s="108" t="s">
        <v>709</v>
      </c>
      <c r="D465" s="109"/>
      <c r="E465" s="86" t="s">
        <v>1398</v>
      </c>
      <c r="F465" s="86" t="s">
        <v>1398</v>
      </c>
      <c r="G465" s="86">
        <v>7</v>
      </c>
      <c r="H465" s="86">
        <v>7</v>
      </c>
      <c r="I465" s="75" t="s">
        <v>71</v>
      </c>
      <c r="J465" s="75" t="s">
        <v>71</v>
      </c>
      <c r="O465" s="72"/>
    </row>
    <row r="466" spans="1:15" ht="25.9" customHeight="1">
      <c r="A466" s="101"/>
      <c r="B466" s="254"/>
      <c r="C466" s="108" t="s">
        <v>710</v>
      </c>
      <c r="D466" s="109"/>
      <c r="E466" s="86" t="s">
        <v>638</v>
      </c>
      <c r="F466" s="86" t="s">
        <v>638</v>
      </c>
      <c r="G466" s="86">
        <v>6</v>
      </c>
      <c r="H466" s="86">
        <v>6</v>
      </c>
      <c r="I466" s="75" t="s">
        <v>71</v>
      </c>
      <c r="J466" s="75" t="s">
        <v>71</v>
      </c>
      <c r="O466" s="72"/>
    </row>
    <row r="467" spans="1:15" ht="27" customHeight="1">
      <c r="A467" s="101"/>
      <c r="B467" s="254"/>
      <c r="C467" s="108" t="s">
        <v>1578</v>
      </c>
      <c r="D467" s="109"/>
      <c r="E467" s="86" t="s">
        <v>1579</v>
      </c>
      <c r="F467" s="86" t="s">
        <v>1579</v>
      </c>
      <c r="G467" s="86">
        <v>10</v>
      </c>
      <c r="H467" s="86">
        <v>10</v>
      </c>
      <c r="I467" s="75" t="s">
        <v>1580</v>
      </c>
      <c r="J467" s="75" t="s">
        <v>1580</v>
      </c>
      <c r="O467" s="72"/>
    </row>
    <row r="468" spans="1:15" ht="17.25" customHeight="1">
      <c r="A468" s="101"/>
      <c r="B468" s="254"/>
      <c r="C468" s="69" t="s">
        <v>104</v>
      </c>
      <c r="D468" s="109">
        <v>4</v>
      </c>
      <c r="E468" s="86"/>
      <c r="F468" s="86"/>
      <c r="G468" s="86"/>
      <c r="H468" s="86"/>
      <c r="I468" s="75"/>
      <c r="J468" s="75"/>
      <c r="O468" s="72"/>
    </row>
    <row r="469" spans="1:15" ht="16.5" customHeight="1">
      <c r="A469" s="375"/>
      <c r="B469" s="369"/>
      <c r="C469" s="120" t="s">
        <v>105</v>
      </c>
      <c r="D469" s="69"/>
      <c r="E469" s="75"/>
      <c r="F469" s="75"/>
      <c r="G469" s="86"/>
      <c r="H469" s="86"/>
      <c r="I469" s="98"/>
      <c r="J469" s="98"/>
      <c r="O469" s="72"/>
    </row>
    <row r="470" spans="1:15" ht="34.5" customHeight="1">
      <c r="A470" s="375"/>
      <c r="B470" s="369"/>
      <c r="C470" s="82" t="s">
        <v>1581</v>
      </c>
      <c r="D470" s="69"/>
      <c r="E470" s="75" t="s">
        <v>1582</v>
      </c>
      <c r="F470" s="75" t="s">
        <v>1582</v>
      </c>
      <c r="G470" s="86">
        <v>3</v>
      </c>
      <c r="H470" s="86">
        <v>3</v>
      </c>
      <c r="I470" s="75" t="s">
        <v>74</v>
      </c>
      <c r="J470" s="75" t="s">
        <v>74</v>
      </c>
      <c r="O470" s="72"/>
    </row>
    <row r="471" spans="1:15" ht="17.25" customHeight="1">
      <c r="A471" s="212"/>
      <c r="B471" s="370"/>
      <c r="C471" s="69" t="s">
        <v>107</v>
      </c>
      <c r="D471" s="69">
        <v>1</v>
      </c>
      <c r="E471" s="62"/>
      <c r="F471" s="62"/>
      <c r="G471" s="68"/>
      <c r="H471" s="68"/>
      <c r="I471" s="62"/>
      <c r="J471" s="62"/>
      <c r="O471" s="72"/>
    </row>
    <row r="472" spans="1:15" ht="16.5" customHeight="1">
      <c r="A472" s="557">
        <v>43</v>
      </c>
      <c r="B472" s="552" t="s">
        <v>1296</v>
      </c>
      <c r="C472" s="111" t="s">
        <v>95</v>
      </c>
      <c r="D472" s="83"/>
      <c r="E472" s="62"/>
      <c r="F472" s="62"/>
      <c r="G472" s="70"/>
      <c r="H472" s="70"/>
      <c r="I472" s="62"/>
      <c r="J472" s="62"/>
      <c r="O472" s="72"/>
    </row>
    <row r="473" spans="1:15" ht="27.75" customHeight="1">
      <c r="A473" s="558"/>
      <c r="B473" s="555"/>
      <c r="C473" s="63" t="s">
        <v>113</v>
      </c>
      <c r="D473" s="69"/>
      <c r="E473" s="62" t="s">
        <v>1420</v>
      </c>
      <c r="F473" s="62" t="s">
        <v>1420</v>
      </c>
      <c r="G473" s="70" t="s">
        <v>610</v>
      </c>
      <c r="H473" s="70" t="s">
        <v>610</v>
      </c>
      <c r="I473" s="62" t="s">
        <v>1297</v>
      </c>
      <c r="J473" s="62" t="s">
        <v>1297</v>
      </c>
      <c r="O473" s="72"/>
    </row>
    <row r="474" spans="1:15" ht="16.5" customHeight="1">
      <c r="A474" s="558"/>
      <c r="B474" s="555"/>
      <c r="C474" s="69" t="s">
        <v>104</v>
      </c>
      <c r="D474" s="69">
        <v>1</v>
      </c>
      <c r="E474" s="62"/>
      <c r="F474" s="62"/>
      <c r="G474" s="62"/>
      <c r="H474" s="62"/>
      <c r="I474" s="62"/>
      <c r="J474" s="62"/>
      <c r="O474" s="72"/>
    </row>
    <row r="475" spans="1:15" ht="15" customHeight="1">
      <c r="A475" s="374"/>
      <c r="B475" s="366"/>
      <c r="C475" s="120" t="s">
        <v>110</v>
      </c>
      <c r="D475" s="69"/>
      <c r="E475" s="62"/>
      <c r="F475" s="62"/>
      <c r="G475" s="87"/>
      <c r="H475" s="87"/>
      <c r="I475" s="62"/>
      <c r="J475" s="62"/>
      <c r="O475" s="72"/>
    </row>
    <row r="476" spans="1:15" ht="16.5" customHeight="1">
      <c r="A476" s="99"/>
      <c r="B476" s="179"/>
      <c r="C476" s="82" t="s">
        <v>989</v>
      </c>
      <c r="D476" s="83"/>
      <c r="E476" s="75" t="s">
        <v>364</v>
      </c>
      <c r="F476" s="75" t="s">
        <v>364</v>
      </c>
      <c r="G476" s="62">
        <v>9</v>
      </c>
      <c r="H476" s="62">
        <v>9</v>
      </c>
      <c r="I476" s="75" t="s">
        <v>990</v>
      </c>
      <c r="J476" s="75" t="s">
        <v>990</v>
      </c>
      <c r="O476" s="72"/>
    </row>
    <row r="477" spans="1:15" ht="16.5" customHeight="1">
      <c r="A477" s="99"/>
      <c r="B477" s="179"/>
      <c r="C477" s="82" t="s">
        <v>1298</v>
      </c>
      <c r="D477" s="83"/>
      <c r="E477" s="75" t="s">
        <v>1299</v>
      </c>
      <c r="F477" s="75" t="s">
        <v>1299</v>
      </c>
      <c r="G477" s="62">
        <v>9</v>
      </c>
      <c r="H477" s="62">
        <v>9</v>
      </c>
      <c r="I477" s="200" t="s">
        <v>1150</v>
      </c>
      <c r="J477" s="200" t="s">
        <v>1150</v>
      </c>
      <c r="O477" s="72"/>
    </row>
    <row r="478" spans="1:15" ht="15" customHeight="1">
      <c r="A478" s="210">
        <v>44</v>
      </c>
      <c r="B478" s="372" t="s">
        <v>280</v>
      </c>
      <c r="C478" s="69" t="s">
        <v>112</v>
      </c>
      <c r="D478" s="116">
        <v>2</v>
      </c>
      <c r="E478" s="75"/>
      <c r="F478" s="75"/>
      <c r="G478" s="62"/>
      <c r="H478" s="62"/>
      <c r="I478" s="75"/>
      <c r="J478" s="75"/>
      <c r="O478" s="72"/>
    </row>
    <row r="479" spans="1:15" ht="15" customHeight="1">
      <c r="A479" s="99"/>
      <c r="B479" s="179"/>
      <c r="C479" s="111" t="s">
        <v>95</v>
      </c>
      <c r="D479" s="83"/>
      <c r="E479" s="62"/>
      <c r="F479" s="62"/>
      <c r="G479" s="87"/>
      <c r="H479" s="87"/>
      <c r="I479" s="62"/>
      <c r="J479" s="62"/>
      <c r="O479" s="72"/>
    </row>
    <row r="480" spans="1:15" ht="15" customHeight="1">
      <c r="A480" s="99"/>
      <c r="B480" s="179"/>
      <c r="C480" s="65" t="s">
        <v>227</v>
      </c>
      <c r="D480" s="83"/>
      <c r="E480" s="62" t="s">
        <v>580</v>
      </c>
      <c r="F480" s="62" t="s">
        <v>580</v>
      </c>
      <c r="G480" s="68">
        <v>5</v>
      </c>
      <c r="H480" s="68">
        <v>5</v>
      </c>
      <c r="I480" s="75" t="s">
        <v>138</v>
      </c>
      <c r="J480" s="75" t="s">
        <v>138</v>
      </c>
      <c r="O480" s="72"/>
    </row>
    <row r="481" spans="1:15" ht="18" customHeight="1">
      <c r="A481" s="112"/>
      <c r="B481" s="257"/>
      <c r="C481" s="65" t="s">
        <v>991</v>
      </c>
      <c r="D481" s="160"/>
      <c r="E481" s="62" t="s">
        <v>983</v>
      </c>
      <c r="F481" s="62" t="s">
        <v>983</v>
      </c>
      <c r="G481" s="68">
        <v>5</v>
      </c>
      <c r="H481" s="68">
        <v>5</v>
      </c>
      <c r="I481" s="75" t="s">
        <v>138</v>
      </c>
      <c r="J481" s="75" t="s">
        <v>138</v>
      </c>
      <c r="O481" s="72"/>
    </row>
    <row r="482" spans="1:15" ht="19.5" customHeight="1">
      <c r="A482" s="375"/>
      <c r="B482" s="369"/>
      <c r="C482" s="65" t="s">
        <v>992</v>
      </c>
      <c r="D482" s="69"/>
      <c r="E482" s="62" t="s">
        <v>245</v>
      </c>
      <c r="F482" s="62" t="s">
        <v>245</v>
      </c>
      <c r="G482" s="68">
        <v>5</v>
      </c>
      <c r="H482" s="68">
        <v>5</v>
      </c>
      <c r="I482" s="75" t="s">
        <v>993</v>
      </c>
      <c r="J482" s="75" t="s">
        <v>993</v>
      </c>
      <c r="O482" s="72"/>
    </row>
    <row r="483" spans="1:15" ht="15" customHeight="1">
      <c r="A483" s="377"/>
      <c r="B483" s="373"/>
      <c r="C483" s="69" t="s">
        <v>104</v>
      </c>
      <c r="D483" s="116">
        <v>3</v>
      </c>
      <c r="E483" s="83"/>
      <c r="F483" s="83"/>
      <c r="G483" s="69"/>
      <c r="H483" s="69"/>
      <c r="I483" s="83"/>
      <c r="J483" s="83"/>
      <c r="O483" s="72"/>
    </row>
    <row r="484" spans="1:15" ht="15.75" customHeight="1">
      <c r="A484" s="374"/>
      <c r="B484" s="366"/>
      <c r="C484" s="120" t="s">
        <v>110</v>
      </c>
      <c r="D484" s="69"/>
      <c r="E484" s="62"/>
      <c r="F484" s="62"/>
      <c r="G484" s="394"/>
      <c r="H484" s="394"/>
      <c r="I484" s="62"/>
      <c r="J484" s="62"/>
      <c r="O484" s="72"/>
    </row>
    <row r="485" spans="1:15" ht="30.75" customHeight="1">
      <c r="A485" s="346">
        <v>45</v>
      </c>
      <c r="B485" s="358" t="s">
        <v>80</v>
      </c>
      <c r="C485" s="54" t="s">
        <v>1300</v>
      </c>
      <c r="D485" s="100"/>
      <c r="E485" s="75" t="s">
        <v>1421</v>
      </c>
      <c r="F485" s="75" t="s">
        <v>1421</v>
      </c>
      <c r="G485" s="388">
        <v>9</v>
      </c>
      <c r="H485" s="388">
        <v>9</v>
      </c>
      <c r="I485" s="75" t="s">
        <v>1301</v>
      </c>
      <c r="J485" s="75" t="s">
        <v>1301</v>
      </c>
      <c r="O485" s="72"/>
    </row>
    <row r="486" spans="1:15" ht="15" customHeight="1">
      <c r="A486" s="346"/>
      <c r="B486" s="358"/>
      <c r="C486" s="69" t="s">
        <v>112</v>
      </c>
      <c r="D486" s="100">
        <v>1</v>
      </c>
      <c r="E486" s="53"/>
      <c r="F486" s="53"/>
      <c r="G486" s="388"/>
      <c r="H486" s="388"/>
      <c r="I486" s="53"/>
      <c r="J486" s="53"/>
      <c r="O486" s="72"/>
    </row>
    <row r="487" spans="1:15" ht="15" customHeight="1">
      <c r="A487" s="99"/>
      <c r="B487" s="179"/>
      <c r="C487" s="111" t="s">
        <v>95</v>
      </c>
      <c r="D487" s="83"/>
      <c r="E487" s="53"/>
      <c r="F487" s="53"/>
      <c r="G487" s="388"/>
      <c r="H487" s="388"/>
      <c r="I487" s="53"/>
      <c r="J487" s="53"/>
      <c r="O487" s="72"/>
    </row>
    <row r="488" spans="1:15" ht="31.9" customHeight="1">
      <c r="A488" s="99"/>
      <c r="B488" s="179"/>
      <c r="C488" s="54" t="s">
        <v>1620</v>
      </c>
      <c r="D488" s="100"/>
      <c r="E488" s="75" t="s">
        <v>1422</v>
      </c>
      <c r="F488" s="75" t="s">
        <v>1422</v>
      </c>
      <c r="G488" s="388">
        <v>7</v>
      </c>
      <c r="H488" s="388">
        <v>7</v>
      </c>
      <c r="I488" s="75" t="s">
        <v>70</v>
      </c>
      <c r="J488" s="75" t="s">
        <v>70</v>
      </c>
      <c r="O488" s="72"/>
    </row>
    <row r="489" spans="1:15" ht="26.25" customHeight="1">
      <c r="A489" s="99"/>
      <c r="B489" s="179"/>
      <c r="C489" s="54" t="s">
        <v>130</v>
      </c>
      <c r="D489" s="100"/>
      <c r="E489" s="75" t="s">
        <v>350</v>
      </c>
      <c r="F489" s="75" t="s">
        <v>350</v>
      </c>
      <c r="G489" s="388">
        <v>6</v>
      </c>
      <c r="H489" s="388">
        <v>6</v>
      </c>
      <c r="I489" s="75" t="s">
        <v>1302</v>
      </c>
      <c r="J489" s="75" t="s">
        <v>1302</v>
      </c>
      <c r="O489" s="72"/>
    </row>
    <row r="490" spans="1:15" ht="23.25" customHeight="1">
      <c r="A490" s="346"/>
      <c r="B490" s="358"/>
      <c r="C490" s="54" t="s">
        <v>1303</v>
      </c>
      <c r="D490" s="100"/>
      <c r="E490" s="75" t="s">
        <v>1304</v>
      </c>
      <c r="F490" s="75" t="s">
        <v>1304</v>
      </c>
      <c r="G490" s="388">
        <v>8</v>
      </c>
      <c r="H490" s="388">
        <v>8</v>
      </c>
      <c r="I490" s="75" t="s">
        <v>170</v>
      </c>
      <c r="J490" s="75" t="s">
        <v>170</v>
      </c>
      <c r="O490" s="72"/>
    </row>
    <row r="491" spans="1:15" ht="21" customHeight="1">
      <c r="A491" s="346"/>
      <c r="B491" s="358"/>
      <c r="C491" s="54" t="s">
        <v>1583</v>
      </c>
      <c r="D491" s="100"/>
      <c r="E491" s="75" t="s">
        <v>1584</v>
      </c>
      <c r="F491" s="75" t="s">
        <v>1584</v>
      </c>
      <c r="G491" s="388">
        <v>5</v>
      </c>
      <c r="H491" s="388">
        <v>5</v>
      </c>
      <c r="I491" s="75" t="s">
        <v>164</v>
      </c>
      <c r="J491" s="75" t="s">
        <v>164</v>
      </c>
      <c r="O491" s="72"/>
    </row>
    <row r="492" spans="1:15" ht="15" customHeight="1">
      <c r="A492" s="212"/>
      <c r="B492" s="370"/>
      <c r="C492" s="69" t="s">
        <v>104</v>
      </c>
      <c r="D492" s="69">
        <v>4</v>
      </c>
      <c r="E492" s="63"/>
      <c r="F492" s="63"/>
      <c r="G492" s="87"/>
      <c r="H492" s="87"/>
      <c r="I492" s="69"/>
      <c r="J492" s="69"/>
      <c r="O492" s="72"/>
    </row>
    <row r="493" spans="1:15" ht="15" customHeight="1">
      <c r="A493" s="97"/>
      <c r="B493" s="251"/>
      <c r="C493" s="111" t="s">
        <v>95</v>
      </c>
      <c r="D493" s="83"/>
      <c r="E493" s="75"/>
      <c r="F493" s="75"/>
      <c r="G493" s="75"/>
      <c r="H493" s="75"/>
      <c r="I493" s="75"/>
      <c r="J493" s="75"/>
      <c r="O493" s="72"/>
    </row>
    <row r="494" spans="1:15" ht="32.25" customHeight="1">
      <c r="A494" s="99" t="s">
        <v>1621</v>
      </c>
      <c r="B494" s="179" t="s">
        <v>1691</v>
      </c>
      <c r="C494" s="82" t="s">
        <v>228</v>
      </c>
      <c r="D494" s="83"/>
      <c r="E494" s="75" t="s">
        <v>1410</v>
      </c>
      <c r="F494" s="75" t="s">
        <v>1410</v>
      </c>
      <c r="G494" s="75" t="s">
        <v>686</v>
      </c>
      <c r="H494" s="75" t="s">
        <v>686</v>
      </c>
      <c r="I494" s="75" t="s">
        <v>251</v>
      </c>
      <c r="J494" s="75" t="s">
        <v>251</v>
      </c>
      <c r="O494" s="72"/>
    </row>
    <row r="495" spans="1:15" ht="30.75" customHeight="1">
      <c r="A495" s="99"/>
      <c r="B495" s="179"/>
      <c r="C495" s="82" t="s">
        <v>1638</v>
      </c>
      <c r="D495" s="83"/>
      <c r="E495" s="75" t="s">
        <v>994</v>
      </c>
      <c r="F495" s="75" t="s">
        <v>994</v>
      </c>
      <c r="G495" s="75" t="s">
        <v>77</v>
      </c>
      <c r="H495" s="75" t="s">
        <v>77</v>
      </c>
      <c r="I495" s="75" t="s">
        <v>204</v>
      </c>
      <c r="J495" s="75" t="s">
        <v>204</v>
      </c>
      <c r="O495" s="72"/>
    </row>
    <row r="496" spans="1:15" ht="18" customHeight="1">
      <c r="A496" s="99"/>
      <c r="B496" s="99"/>
      <c r="C496" s="82" t="s">
        <v>113</v>
      </c>
      <c r="D496" s="83"/>
      <c r="E496" s="75" t="s">
        <v>2049</v>
      </c>
      <c r="F496" s="75" t="s">
        <v>2049</v>
      </c>
      <c r="G496" s="75" t="s">
        <v>131</v>
      </c>
      <c r="H496" s="75" t="s">
        <v>131</v>
      </c>
      <c r="I496" s="75" t="s">
        <v>204</v>
      </c>
      <c r="J496" s="75" t="s">
        <v>204</v>
      </c>
      <c r="O496" s="72"/>
    </row>
    <row r="497" spans="1:15" ht="15" customHeight="1">
      <c r="A497" s="375"/>
      <c r="B497" s="369"/>
      <c r="C497" s="69" t="s">
        <v>104</v>
      </c>
      <c r="D497" s="69">
        <v>3</v>
      </c>
      <c r="E497" s="62"/>
      <c r="F497" s="62"/>
      <c r="G497" s="87"/>
      <c r="H497" s="87"/>
      <c r="I497" s="69"/>
      <c r="J497" s="69"/>
      <c r="O497" s="72"/>
    </row>
    <row r="498" spans="1:15" ht="16.5" customHeight="1">
      <c r="A498" s="375"/>
      <c r="B498" s="369"/>
      <c r="C498" s="120" t="s">
        <v>105</v>
      </c>
      <c r="D498" s="69"/>
      <c r="E498" s="62"/>
      <c r="F498" s="62"/>
      <c r="G498" s="87"/>
      <c r="H498" s="87"/>
      <c r="I498" s="69"/>
      <c r="J498" s="69"/>
      <c r="O498" s="72"/>
    </row>
    <row r="499" spans="1:15" ht="21" customHeight="1">
      <c r="A499" s="375"/>
      <c r="B499" s="369"/>
      <c r="C499" s="65" t="s">
        <v>229</v>
      </c>
      <c r="D499" s="69"/>
      <c r="E499" s="62" t="s">
        <v>711</v>
      </c>
      <c r="F499" s="62" t="s">
        <v>711</v>
      </c>
      <c r="G499" s="68">
        <v>7</v>
      </c>
      <c r="H499" s="68">
        <v>7</v>
      </c>
      <c r="I499" s="62" t="s">
        <v>1585</v>
      </c>
      <c r="J499" s="62" t="s">
        <v>1585</v>
      </c>
      <c r="O499" s="72"/>
    </row>
    <row r="500" spans="1:15" ht="15" customHeight="1">
      <c r="A500" s="212"/>
      <c r="B500" s="370"/>
      <c r="C500" s="69" t="s">
        <v>107</v>
      </c>
      <c r="D500" s="69">
        <v>1</v>
      </c>
      <c r="E500" s="62"/>
      <c r="F500" s="62"/>
      <c r="G500" s="87"/>
      <c r="H500" s="87"/>
      <c r="I500" s="69"/>
      <c r="J500" s="69"/>
      <c r="O500" s="72"/>
    </row>
    <row r="501" spans="1:15" ht="17.25" customHeight="1">
      <c r="A501" s="97"/>
      <c r="B501" s="251"/>
      <c r="C501" s="111" t="s">
        <v>95</v>
      </c>
      <c r="D501" s="83"/>
      <c r="E501" s="62"/>
      <c r="F501" s="62"/>
      <c r="G501" s="62"/>
      <c r="H501" s="62"/>
      <c r="I501" s="62"/>
      <c r="J501" s="62"/>
      <c r="O501" s="72"/>
    </row>
    <row r="502" spans="1:15" ht="31.5" customHeight="1">
      <c r="A502" s="212">
        <v>47</v>
      </c>
      <c r="B502" s="370" t="s">
        <v>11</v>
      </c>
      <c r="C502" s="65" t="s">
        <v>230</v>
      </c>
      <c r="D502" s="69"/>
      <c r="E502" s="62" t="s">
        <v>1402</v>
      </c>
      <c r="F502" s="62" t="s">
        <v>1402</v>
      </c>
      <c r="G502" s="70" t="s">
        <v>77</v>
      </c>
      <c r="H502" s="70" t="s">
        <v>77</v>
      </c>
      <c r="I502" s="62" t="s">
        <v>71</v>
      </c>
      <c r="J502" s="62" t="s">
        <v>71</v>
      </c>
      <c r="O502" s="72"/>
    </row>
    <row r="503" spans="1:15" ht="30" customHeight="1">
      <c r="A503" s="374"/>
      <c r="B503" s="366"/>
      <c r="C503" s="65" t="s">
        <v>231</v>
      </c>
      <c r="D503" s="69"/>
      <c r="E503" s="62" t="s">
        <v>682</v>
      </c>
      <c r="F503" s="62" t="s">
        <v>682</v>
      </c>
      <c r="G503" s="70" t="s">
        <v>77</v>
      </c>
      <c r="H503" s="70" t="s">
        <v>77</v>
      </c>
      <c r="I503" s="62" t="s">
        <v>712</v>
      </c>
      <c r="J503" s="62" t="s">
        <v>712</v>
      </c>
      <c r="O503" s="72"/>
    </row>
    <row r="504" spans="1:15" ht="29.25" customHeight="1">
      <c r="A504" s="375"/>
      <c r="B504" s="369"/>
      <c r="C504" s="65" t="s">
        <v>995</v>
      </c>
      <c r="D504" s="69"/>
      <c r="E504" s="62" t="s">
        <v>1586</v>
      </c>
      <c r="F504" s="62" t="s">
        <v>1586</v>
      </c>
      <c r="G504" s="70" t="s">
        <v>686</v>
      </c>
      <c r="H504" s="70" t="s">
        <v>686</v>
      </c>
      <c r="I504" s="62" t="s">
        <v>668</v>
      </c>
      <c r="J504" s="62" t="s">
        <v>668</v>
      </c>
      <c r="O504" s="72"/>
    </row>
    <row r="505" spans="1:15" ht="27" customHeight="1">
      <c r="A505" s="375"/>
      <c r="B505" s="369"/>
      <c r="C505" s="65" t="s">
        <v>103</v>
      </c>
      <c r="D505" s="69"/>
      <c r="E505" s="62" t="s">
        <v>1305</v>
      </c>
      <c r="F505" s="62" t="s">
        <v>1305</v>
      </c>
      <c r="G505" s="70" t="s">
        <v>131</v>
      </c>
      <c r="H505" s="70" t="s">
        <v>131</v>
      </c>
      <c r="I505" s="62" t="s">
        <v>1253</v>
      </c>
      <c r="J505" s="62" t="s">
        <v>1253</v>
      </c>
      <c r="O505" s="72"/>
    </row>
    <row r="506" spans="1:15" ht="19.5" customHeight="1">
      <c r="A506" s="375"/>
      <c r="B506" s="369"/>
      <c r="C506" s="69" t="s">
        <v>104</v>
      </c>
      <c r="D506" s="69">
        <v>4</v>
      </c>
      <c r="E506" s="62"/>
      <c r="F506" s="62"/>
      <c r="G506" s="62"/>
      <c r="H506" s="62"/>
      <c r="I506" s="62"/>
      <c r="J506" s="62"/>
      <c r="O506" s="72"/>
    </row>
    <row r="507" spans="1:15" ht="13.5" customHeight="1">
      <c r="A507" s="375"/>
      <c r="B507" s="369"/>
      <c r="C507" s="120" t="s">
        <v>105</v>
      </c>
      <c r="D507" s="69"/>
      <c r="E507" s="62"/>
      <c r="F507" s="62"/>
      <c r="G507" s="68"/>
      <c r="H507" s="68"/>
      <c r="I507" s="62"/>
      <c r="J507" s="62"/>
      <c r="O507" s="72"/>
    </row>
    <row r="508" spans="1:15" ht="32.25" customHeight="1">
      <c r="A508" s="101"/>
      <c r="B508" s="254"/>
      <c r="C508" s="108" t="s">
        <v>996</v>
      </c>
      <c r="D508" s="109"/>
      <c r="E508" s="86" t="s">
        <v>997</v>
      </c>
      <c r="F508" s="86" t="s">
        <v>997</v>
      </c>
      <c r="G508" s="68">
        <v>7</v>
      </c>
      <c r="H508" s="68">
        <v>7</v>
      </c>
      <c r="I508" s="62" t="s">
        <v>1306</v>
      </c>
      <c r="J508" s="62" t="s">
        <v>1306</v>
      </c>
      <c r="O508" s="72"/>
    </row>
    <row r="509" spans="1:15" ht="29.25" customHeight="1">
      <c r="A509" s="101"/>
      <c r="B509" s="254"/>
      <c r="C509" s="65" t="s">
        <v>926</v>
      </c>
      <c r="D509" s="109"/>
      <c r="E509" s="86" t="s">
        <v>233</v>
      </c>
      <c r="F509" s="86" t="s">
        <v>233</v>
      </c>
      <c r="G509" s="68">
        <v>4</v>
      </c>
      <c r="H509" s="68">
        <v>4</v>
      </c>
      <c r="I509" s="98" t="s">
        <v>197</v>
      </c>
      <c r="J509" s="98" t="s">
        <v>197</v>
      </c>
      <c r="O509" s="72"/>
    </row>
    <row r="510" spans="1:15" ht="40.5" customHeight="1">
      <c r="A510" s="101"/>
      <c r="B510" s="101"/>
      <c r="C510" s="65" t="s">
        <v>2050</v>
      </c>
      <c r="D510" s="109"/>
      <c r="E510" s="86" t="s">
        <v>2051</v>
      </c>
      <c r="F510" s="86" t="s">
        <v>2051</v>
      </c>
      <c r="G510" s="68">
        <v>6</v>
      </c>
      <c r="H510" s="68">
        <v>6</v>
      </c>
      <c r="I510" s="75" t="s">
        <v>2052</v>
      </c>
      <c r="J510" s="75" t="s">
        <v>2052</v>
      </c>
      <c r="O510" s="72"/>
    </row>
    <row r="511" spans="1:15" ht="18" customHeight="1">
      <c r="A511" s="107"/>
      <c r="B511" s="107"/>
      <c r="C511" s="69" t="s">
        <v>107</v>
      </c>
      <c r="D511" s="69">
        <v>3</v>
      </c>
      <c r="E511" s="62"/>
      <c r="F511" s="62"/>
      <c r="G511" s="87"/>
      <c r="H511" s="87"/>
      <c r="I511" s="69"/>
      <c r="J511" s="69"/>
      <c r="O511" s="72"/>
    </row>
    <row r="512" spans="1:15" ht="14.25" customHeight="1">
      <c r="A512" s="101"/>
      <c r="B512" s="101"/>
      <c r="C512" s="111" t="s">
        <v>110</v>
      </c>
      <c r="D512" s="83"/>
      <c r="E512" s="33"/>
      <c r="F512" s="33"/>
      <c r="G512" s="68"/>
      <c r="H512" s="68"/>
      <c r="I512" s="98"/>
      <c r="J512" s="98"/>
      <c r="O512" s="72"/>
    </row>
    <row r="513" spans="1:15" ht="24" customHeight="1">
      <c r="A513" s="210">
        <v>48</v>
      </c>
      <c r="B513" s="289" t="s">
        <v>2066</v>
      </c>
      <c r="C513" s="82" t="s">
        <v>1307</v>
      </c>
      <c r="D513" s="75"/>
      <c r="E513" s="33" t="s">
        <v>1308</v>
      </c>
      <c r="F513" s="33" t="s">
        <v>1308</v>
      </c>
      <c r="G513" s="361">
        <v>16</v>
      </c>
      <c r="H513" s="68">
        <v>16</v>
      </c>
      <c r="I513" s="75" t="s">
        <v>1309</v>
      </c>
      <c r="J513" s="75" t="s">
        <v>1309</v>
      </c>
      <c r="O513" s="72"/>
    </row>
    <row r="514" spans="1:15" ht="14.25" customHeight="1">
      <c r="A514" s="99"/>
      <c r="B514" s="274" t="s">
        <v>1622</v>
      </c>
      <c r="C514" s="69" t="s">
        <v>112</v>
      </c>
      <c r="D514" s="69">
        <v>1</v>
      </c>
      <c r="E514" s="62"/>
      <c r="F514" s="62"/>
      <c r="G514" s="87"/>
      <c r="H514" s="87"/>
      <c r="I514" s="69"/>
      <c r="J514" s="69"/>
      <c r="O514" s="72"/>
    </row>
    <row r="515" spans="1:15" ht="14.25" customHeight="1">
      <c r="A515" s="99"/>
      <c r="B515" s="274"/>
      <c r="C515" s="111" t="s">
        <v>95</v>
      </c>
      <c r="D515" s="83"/>
      <c r="E515" s="33"/>
      <c r="F515" s="33"/>
      <c r="G515" s="68"/>
      <c r="H515" s="68"/>
      <c r="I515" s="98"/>
      <c r="J515" s="98"/>
      <c r="O515" s="72"/>
    </row>
    <row r="516" spans="1:15" ht="30" customHeight="1">
      <c r="A516" s="288"/>
      <c r="B516" s="289"/>
      <c r="C516" s="78" t="s">
        <v>998</v>
      </c>
      <c r="D516" s="116"/>
      <c r="E516" s="62" t="s">
        <v>1423</v>
      </c>
      <c r="F516" s="62" t="s">
        <v>1423</v>
      </c>
      <c r="G516" s="68">
        <v>7</v>
      </c>
      <c r="H516" s="68">
        <v>7</v>
      </c>
      <c r="I516" s="75" t="s">
        <v>1310</v>
      </c>
      <c r="J516" s="75" t="s">
        <v>1310</v>
      </c>
      <c r="O516" s="72"/>
    </row>
    <row r="517" spans="1:15" ht="29.25" customHeight="1">
      <c r="A517" s="210"/>
      <c r="B517" s="274"/>
      <c r="C517" s="78" t="s">
        <v>173</v>
      </c>
      <c r="D517" s="116"/>
      <c r="E517" s="62" t="s">
        <v>1311</v>
      </c>
      <c r="F517" s="62" t="s">
        <v>1311</v>
      </c>
      <c r="G517" s="68">
        <v>7</v>
      </c>
      <c r="H517" s="68">
        <v>7</v>
      </c>
      <c r="I517" s="75" t="s">
        <v>1312</v>
      </c>
      <c r="J517" s="75" t="s">
        <v>1312</v>
      </c>
      <c r="O517" s="72"/>
    </row>
    <row r="518" spans="1:15" ht="15.75" customHeight="1">
      <c r="A518" s="212"/>
      <c r="B518" s="370"/>
      <c r="C518" s="69" t="s">
        <v>104</v>
      </c>
      <c r="D518" s="69">
        <v>2</v>
      </c>
      <c r="E518" s="62"/>
      <c r="F518" s="62"/>
      <c r="G518" s="87"/>
      <c r="H518" s="87"/>
      <c r="I518" s="69"/>
      <c r="J518" s="69"/>
      <c r="O518" s="72"/>
    </row>
    <row r="519" spans="1:15" ht="14.25" customHeight="1">
      <c r="A519" s="550">
        <v>49</v>
      </c>
      <c r="B519" s="555" t="s">
        <v>235</v>
      </c>
      <c r="C519" s="111" t="s">
        <v>105</v>
      </c>
      <c r="D519" s="83"/>
      <c r="E519" s="33"/>
      <c r="F519" s="33"/>
      <c r="G519" s="68"/>
      <c r="H519" s="68"/>
      <c r="I519" s="98"/>
      <c r="J519" s="98"/>
      <c r="O519" s="72"/>
    </row>
    <row r="520" spans="1:15" ht="21.75" customHeight="1">
      <c r="A520" s="550"/>
      <c r="B520" s="555"/>
      <c r="C520" s="78" t="s">
        <v>229</v>
      </c>
      <c r="D520" s="116"/>
      <c r="E520" s="62" t="s">
        <v>713</v>
      </c>
      <c r="F520" s="62" t="s">
        <v>713</v>
      </c>
      <c r="G520" s="68">
        <v>6</v>
      </c>
      <c r="H520" s="68">
        <v>6</v>
      </c>
      <c r="I520" s="98" t="s">
        <v>185</v>
      </c>
      <c r="J520" s="98" t="s">
        <v>185</v>
      </c>
      <c r="O520" s="72"/>
    </row>
    <row r="521" spans="1:15" ht="16.5" customHeight="1">
      <c r="A521" s="551"/>
      <c r="B521" s="556"/>
      <c r="C521" s="69" t="s">
        <v>107</v>
      </c>
      <c r="D521" s="69">
        <v>1</v>
      </c>
      <c r="E521" s="62"/>
      <c r="F521" s="62"/>
      <c r="G521" s="87"/>
      <c r="H521" s="87"/>
      <c r="I521" s="69"/>
      <c r="J521" s="69"/>
      <c r="O521" s="72"/>
    </row>
    <row r="522" spans="1:15" ht="12" customHeight="1">
      <c r="A522" s="374"/>
      <c r="B522" s="366"/>
      <c r="C522" s="111" t="s">
        <v>95</v>
      </c>
      <c r="D522" s="69"/>
      <c r="E522" s="62"/>
      <c r="F522" s="62"/>
      <c r="G522" s="87"/>
      <c r="H522" s="87"/>
      <c r="I522" s="69"/>
      <c r="J522" s="69"/>
      <c r="O522" s="72"/>
    </row>
    <row r="523" spans="1:15" ht="22.5" customHeight="1">
      <c r="A523" s="375"/>
      <c r="B523" s="369"/>
      <c r="C523" s="65" t="s">
        <v>113</v>
      </c>
      <c r="D523" s="69"/>
      <c r="E523" s="62" t="s">
        <v>1000</v>
      </c>
      <c r="F523" s="62" t="s">
        <v>1000</v>
      </c>
      <c r="G523" s="68">
        <v>5</v>
      </c>
      <c r="H523" s="68">
        <v>5</v>
      </c>
      <c r="I523" s="98" t="s">
        <v>1001</v>
      </c>
      <c r="J523" s="98" t="s">
        <v>1001</v>
      </c>
      <c r="O523" s="72"/>
    </row>
    <row r="524" spans="1:15" ht="15" customHeight="1">
      <c r="A524" s="375">
        <v>50</v>
      </c>
      <c r="B524" s="369" t="s">
        <v>1313</v>
      </c>
      <c r="C524" s="69" t="s">
        <v>104</v>
      </c>
      <c r="D524" s="69">
        <v>1</v>
      </c>
      <c r="E524" s="62"/>
      <c r="F524" s="62"/>
      <c r="G524" s="87"/>
      <c r="H524" s="87"/>
      <c r="I524" s="69"/>
      <c r="J524" s="69"/>
      <c r="O524" s="72"/>
    </row>
    <row r="525" spans="1:15" ht="14.25" customHeight="1">
      <c r="A525" s="99"/>
      <c r="B525" s="179" t="s">
        <v>1692</v>
      </c>
      <c r="C525" s="111" t="s">
        <v>105</v>
      </c>
      <c r="D525" s="83"/>
      <c r="E525" s="33"/>
      <c r="F525" s="33"/>
      <c r="G525" s="68"/>
      <c r="H525" s="68"/>
      <c r="I525" s="98"/>
      <c r="J525" s="98"/>
      <c r="O525" s="72"/>
    </row>
    <row r="526" spans="1:15" ht="20.25" customHeight="1">
      <c r="A526" s="99"/>
      <c r="B526" s="179"/>
      <c r="C526" s="78" t="s">
        <v>237</v>
      </c>
      <c r="D526" s="83"/>
      <c r="E526" s="75" t="s">
        <v>430</v>
      </c>
      <c r="F526" s="75" t="s">
        <v>430</v>
      </c>
      <c r="G526" s="68">
        <v>3</v>
      </c>
      <c r="H526" s="68">
        <v>3</v>
      </c>
      <c r="I526" s="98" t="s">
        <v>197</v>
      </c>
      <c r="J526" s="98" t="s">
        <v>197</v>
      </c>
      <c r="O526" s="72"/>
    </row>
    <row r="527" spans="1:15" ht="15.75" customHeight="1">
      <c r="A527" s="212"/>
      <c r="B527" s="370"/>
      <c r="C527" s="69" t="s">
        <v>107</v>
      </c>
      <c r="D527" s="69">
        <v>1</v>
      </c>
      <c r="E527" s="62"/>
      <c r="F527" s="62"/>
      <c r="G527" s="87"/>
      <c r="H527" s="87"/>
      <c r="I527" s="69"/>
      <c r="J527" s="69"/>
      <c r="O527" s="72"/>
    </row>
    <row r="528" spans="1:15" ht="13.5" customHeight="1">
      <c r="A528" s="549">
        <v>51</v>
      </c>
      <c r="B528" s="552" t="s">
        <v>1587</v>
      </c>
      <c r="C528" s="111" t="s">
        <v>95</v>
      </c>
      <c r="D528" s="83"/>
      <c r="E528" s="33"/>
      <c r="F528" s="33"/>
      <c r="G528" s="68"/>
      <c r="H528" s="68"/>
      <c r="I528" s="98"/>
      <c r="J528" s="98"/>
      <c r="O528" s="72"/>
    </row>
    <row r="529" spans="1:15" ht="20.25" customHeight="1">
      <c r="A529" s="550"/>
      <c r="B529" s="555"/>
      <c r="C529" s="78" t="s">
        <v>113</v>
      </c>
      <c r="D529" s="83"/>
      <c r="E529" s="75" t="s">
        <v>714</v>
      </c>
      <c r="F529" s="75" t="s">
        <v>714</v>
      </c>
      <c r="G529" s="68">
        <v>4</v>
      </c>
      <c r="H529" s="68">
        <v>4</v>
      </c>
      <c r="I529" s="98" t="s">
        <v>276</v>
      </c>
      <c r="J529" s="98" t="s">
        <v>276</v>
      </c>
      <c r="O529" s="72"/>
    </row>
    <row r="530" spans="1:15" ht="40.9" customHeight="1">
      <c r="A530" s="550"/>
      <c r="B530" s="555"/>
      <c r="C530" s="78" t="s">
        <v>1314</v>
      </c>
      <c r="D530" s="83"/>
      <c r="E530" s="75" t="s">
        <v>1424</v>
      </c>
      <c r="F530" s="75" t="s">
        <v>1424</v>
      </c>
      <c r="G530" s="68">
        <v>7</v>
      </c>
      <c r="H530" s="68">
        <v>7</v>
      </c>
      <c r="I530" s="98" t="s">
        <v>204</v>
      </c>
      <c r="J530" s="98" t="s">
        <v>204</v>
      </c>
      <c r="O530" s="72"/>
    </row>
    <row r="531" spans="1:15" ht="16.899999999999999" customHeight="1">
      <c r="A531" s="551"/>
      <c r="B531" s="556"/>
      <c r="C531" s="69" t="s">
        <v>104</v>
      </c>
      <c r="D531" s="69">
        <v>2</v>
      </c>
      <c r="E531" s="62"/>
      <c r="F531" s="62"/>
      <c r="G531" s="87"/>
      <c r="H531" s="87"/>
      <c r="I531" s="69"/>
      <c r="J531" s="69"/>
      <c r="O531" s="72"/>
    </row>
    <row r="532" spans="1:15" ht="15" customHeight="1">
      <c r="A532" s="374"/>
      <c r="B532" s="366"/>
      <c r="C532" s="111" t="s">
        <v>110</v>
      </c>
      <c r="D532" s="69"/>
      <c r="E532" s="62"/>
      <c r="F532" s="62"/>
      <c r="G532" s="70"/>
      <c r="H532" s="70"/>
      <c r="I532" s="62"/>
      <c r="J532" s="62"/>
      <c r="O532" s="72"/>
    </row>
    <row r="533" spans="1:15" ht="24.6" customHeight="1">
      <c r="A533" s="375"/>
      <c r="B533" s="369"/>
      <c r="C533" s="82" t="s">
        <v>238</v>
      </c>
      <c r="D533" s="69"/>
      <c r="E533" s="62" t="s">
        <v>239</v>
      </c>
      <c r="F533" s="62" t="s">
        <v>239</v>
      </c>
      <c r="G533" s="70" t="s">
        <v>686</v>
      </c>
      <c r="H533" s="70" t="s">
        <v>686</v>
      </c>
      <c r="I533" s="62" t="s">
        <v>240</v>
      </c>
      <c r="J533" s="62" t="s">
        <v>240</v>
      </c>
      <c r="O533" s="72"/>
    </row>
    <row r="534" spans="1:15" ht="30.75" customHeight="1">
      <c r="A534" s="375">
        <v>52</v>
      </c>
      <c r="B534" s="369" t="s">
        <v>81</v>
      </c>
      <c r="C534" s="82" t="s">
        <v>1002</v>
      </c>
      <c r="D534" s="69"/>
      <c r="E534" s="62" t="s">
        <v>1315</v>
      </c>
      <c r="F534" s="62" t="s">
        <v>1315</v>
      </c>
      <c r="G534" s="70" t="s">
        <v>157</v>
      </c>
      <c r="H534" s="70" t="s">
        <v>157</v>
      </c>
      <c r="I534" s="62" t="s">
        <v>1003</v>
      </c>
      <c r="J534" s="62" t="s">
        <v>1003</v>
      </c>
      <c r="O534" s="72"/>
    </row>
    <row r="535" spans="1:15" ht="28.5" customHeight="1">
      <c r="A535" s="375"/>
      <c r="B535" s="275"/>
      <c r="C535" s="82" t="s">
        <v>1004</v>
      </c>
      <c r="D535" s="69"/>
      <c r="E535" s="62" t="s">
        <v>1425</v>
      </c>
      <c r="F535" s="62" t="s">
        <v>1425</v>
      </c>
      <c r="G535" s="70" t="s">
        <v>157</v>
      </c>
      <c r="H535" s="70" t="s">
        <v>157</v>
      </c>
      <c r="I535" s="62" t="s">
        <v>1005</v>
      </c>
      <c r="J535" s="62" t="s">
        <v>1005</v>
      </c>
      <c r="O535" s="72"/>
    </row>
    <row r="536" spans="1:15" ht="26.45" customHeight="1">
      <c r="A536" s="99"/>
      <c r="B536" s="179"/>
      <c r="C536" s="54" t="s">
        <v>1316</v>
      </c>
      <c r="D536" s="83"/>
      <c r="E536" s="53" t="s">
        <v>1317</v>
      </c>
      <c r="F536" s="53" t="s">
        <v>1317</v>
      </c>
      <c r="G536" s="70" t="s">
        <v>686</v>
      </c>
      <c r="H536" s="70" t="s">
        <v>686</v>
      </c>
      <c r="I536" s="53" t="s">
        <v>1318</v>
      </c>
      <c r="J536" s="53" t="s">
        <v>1318</v>
      </c>
      <c r="O536" s="72"/>
    </row>
    <row r="537" spans="1:15" ht="27.6" customHeight="1">
      <c r="A537" s="99"/>
      <c r="B537" s="179"/>
      <c r="C537" s="54" t="s">
        <v>1319</v>
      </c>
      <c r="D537" s="83"/>
      <c r="E537" s="53" t="s">
        <v>1320</v>
      </c>
      <c r="F537" s="53" t="s">
        <v>1320</v>
      </c>
      <c r="G537" s="70" t="s">
        <v>157</v>
      </c>
      <c r="H537" s="70" t="s">
        <v>157</v>
      </c>
      <c r="I537" s="53" t="s">
        <v>1321</v>
      </c>
      <c r="J537" s="53" t="s">
        <v>1321</v>
      </c>
      <c r="O537" s="72"/>
    </row>
    <row r="538" spans="1:15" ht="17.25" customHeight="1">
      <c r="A538" s="375"/>
      <c r="B538" s="369"/>
      <c r="C538" s="69" t="s">
        <v>112</v>
      </c>
      <c r="D538" s="69">
        <v>5</v>
      </c>
      <c r="E538" s="62"/>
      <c r="F538" s="62"/>
      <c r="G538" s="70"/>
      <c r="H538" s="70"/>
      <c r="I538" s="62"/>
      <c r="J538" s="62"/>
      <c r="O538" s="72"/>
    </row>
    <row r="539" spans="1:15" ht="18" customHeight="1">
      <c r="A539" s="375"/>
      <c r="B539" s="275"/>
      <c r="C539" s="111" t="s">
        <v>95</v>
      </c>
      <c r="D539" s="69"/>
      <c r="E539" s="62"/>
      <c r="F539" s="62"/>
      <c r="G539" s="70"/>
      <c r="H539" s="70"/>
      <c r="I539" s="62"/>
      <c r="J539" s="62"/>
      <c r="O539" s="72"/>
    </row>
    <row r="540" spans="1:15" s="161" customFormat="1" ht="33" customHeight="1">
      <c r="A540" s="112"/>
      <c r="B540" s="257"/>
      <c r="C540" s="82" t="s">
        <v>241</v>
      </c>
      <c r="D540" s="65"/>
      <c r="E540" s="62" t="s">
        <v>242</v>
      </c>
      <c r="F540" s="62" t="s">
        <v>242</v>
      </c>
      <c r="G540" s="70" t="s">
        <v>157</v>
      </c>
      <c r="H540" s="70" t="s">
        <v>157</v>
      </c>
      <c r="I540" s="62" t="s">
        <v>1322</v>
      </c>
      <c r="J540" s="62" t="s">
        <v>1322</v>
      </c>
    </row>
    <row r="541" spans="1:15" ht="27.75" customHeight="1">
      <c r="A541" s="113"/>
      <c r="B541" s="258"/>
      <c r="C541" s="54" t="s">
        <v>243</v>
      </c>
      <c r="D541" s="77"/>
      <c r="E541" s="53" t="s">
        <v>715</v>
      </c>
      <c r="F541" s="53" t="s">
        <v>715</v>
      </c>
      <c r="G541" s="68">
        <v>9</v>
      </c>
      <c r="H541" s="68">
        <v>9</v>
      </c>
      <c r="I541" s="53" t="s">
        <v>244</v>
      </c>
      <c r="J541" s="53" t="s">
        <v>244</v>
      </c>
      <c r="O541" s="72"/>
    </row>
    <row r="542" spans="1:15" ht="29.25" customHeight="1">
      <c r="A542" s="113"/>
      <c r="B542" s="258"/>
      <c r="C542" s="65" t="s">
        <v>103</v>
      </c>
      <c r="D542" s="77"/>
      <c r="E542" s="53" t="s">
        <v>1426</v>
      </c>
      <c r="F542" s="53" t="s">
        <v>1426</v>
      </c>
      <c r="G542" s="68">
        <v>5</v>
      </c>
      <c r="H542" s="68">
        <v>5</v>
      </c>
      <c r="I542" s="53" t="s">
        <v>101</v>
      </c>
      <c r="J542" s="53" t="s">
        <v>101</v>
      </c>
      <c r="O542" s="72"/>
    </row>
    <row r="543" spans="1:15" ht="28.9" customHeight="1">
      <c r="A543" s="113"/>
      <c r="B543" s="258"/>
      <c r="C543" s="65" t="s">
        <v>716</v>
      </c>
      <c r="D543" s="77"/>
      <c r="E543" s="53" t="s">
        <v>1427</v>
      </c>
      <c r="F543" s="53" t="s">
        <v>1427</v>
      </c>
      <c r="G543" s="68">
        <v>6</v>
      </c>
      <c r="H543" s="68">
        <v>6</v>
      </c>
      <c r="I543" s="53" t="s">
        <v>634</v>
      </c>
      <c r="J543" s="53" t="s">
        <v>634</v>
      </c>
      <c r="O543" s="72"/>
    </row>
    <row r="544" spans="1:15" ht="27.75" customHeight="1">
      <c r="A544" s="113"/>
      <c r="B544" s="258"/>
      <c r="C544" s="65" t="s">
        <v>1006</v>
      </c>
      <c r="D544" s="77"/>
      <c r="E544" s="53" t="s">
        <v>1007</v>
      </c>
      <c r="F544" s="53" t="s">
        <v>1007</v>
      </c>
      <c r="G544" s="68">
        <v>4</v>
      </c>
      <c r="H544" s="68">
        <v>4</v>
      </c>
      <c r="I544" s="53" t="s">
        <v>1008</v>
      </c>
      <c r="J544" s="53" t="s">
        <v>1008</v>
      </c>
      <c r="O544" s="72"/>
    </row>
    <row r="545" spans="1:15" ht="30.6" customHeight="1">
      <c r="A545" s="113"/>
      <c r="B545" s="258"/>
      <c r="C545" s="65" t="s">
        <v>1009</v>
      </c>
      <c r="D545" s="77"/>
      <c r="E545" s="53" t="s">
        <v>1010</v>
      </c>
      <c r="F545" s="53" t="s">
        <v>1010</v>
      </c>
      <c r="G545" s="68">
        <v>5</v>
      </c>
      <c r="H545" s="68">
        <v>5</v>
      </c>
      <c r="I545" s="53" t="s">
        <v>1624</v>
      </c>
      <c r="J545" s="53" t="s">
        <v>1624</v>
      </c>
      <c r="O545" s="72"/>
    </row>
    <row r="546" spans="1:15" ht="25.5" customHeight="1">
      <c r="A546" s="113"/>
      <c r="B546" s="258"/>
      <c r="C546" s="65" t="s">
        <v>1011</v>
      </c>
      <c r="D546" s="77"/>
      <c r="E546" s="53" t="s">
        <v>1012</v>
      </c>
      <c r="F546" s="53" t="s">
        <v>1012</v>
      </c>
      <c r="G546" s="68">
        <v>4</v>
      </c>
      <c r="H546" s="68">
        <v>4</v>
      </c>
      <c r="I546" s="53" t="s">
        <v>1013</v>
      </c>
      <c r="J546" s="53" t="s">
        <v>1013</v>
      </c>
      <c r="O546" s="72"/>
    </row>
    <row r="547" spans="1:15" ht="28.5" customHeight="1">
      <c r="A547" s="114"/>
      <c r="B547" s="136"/>
      <c r="C547" s="65" t="s">
        <v>1014</v>
      </c>
      <c r="D547" s="81"/>
      <c r="E547" s="53" t="s">
        <v>429</v>
      </c>
      <c r="F547" s="53" t="s">
        <v>429</v>
      </c>
      <c r="G547" s="62">
        <v>4</v>
      </c>
      <c r="H547" s="62">
        <v>4</v>
      </c>
      <c r="I547" s="53" t="s">
        <v>1015</v>
      </c>
      <c r="J547" s="53" t="s">
        <v>1015</v>
      </c>
      <c r="O547" s="72"/>
    </row>
    <row r="548" spans="1:15" ht="31.15" customHeight="1">
      <c r="A548" s="114"/>
      <c r="B548" s="136"/>
      <c r="C548" s="65" t="s">
        <v>1016</v>
      </c>
      <c r="D548" s="81"/>
      <c r="E548" s="53" t="s">
        <v>245</v>
      </c>
      <c r="F548" s="53" t="s">
        <v>245</v>
      </c>
      <c r="G548" s="62">
        <v>5</v>
      </c>
      <c r="H548" s="62">
        <v>5</v>
      </c>
      <c r="I548" s="53" t="s">
        <v>1588</v>
      </c>
      <c r="J548" s="53" t="s">
        <v>1588</v>
      </c>
      <c r="O548" s="72"/>
    </row>
    <row r="549" spans="1:15" ht="28.15" customHeight="1">
      <c r="A549" s="114"/>
      <c r="B549" s="136"/>
      <c r="C549" s="65" t="s">
        <v>1211</v>
      </c>
      <c r="D549" s="81"/>
      <c r="E549" s="53" t="s">
        <v>1217</v>
      </c>
      <c r="F549" s="53" t="s">
        <v>1217</v>
      </c>
      <c r="G549" s="62">
        <v>5</v>
      </c>
      <c r="H549" s="62">
        <v>5</v>
      </c>
      <c r="I549" s="53" t="s">
        <v>1323</v>
      </c>
      <c r="J549" s="53" t="s">
        <v>1323</v>
      </c>
      <c r="O549" s="72"/>
    </row>
    <row r="550" spans="1:15" ht="29.25" customHeight="1">
      <c r="A550" s="114"/>
      <c r="B550" s="136"/>
      <c r="C550" s="65" t="s">
        <v>1324</v>
      </c>
      <c r="D550" s="81"/>
      <c r="E550" s="53" t="s">
        <v>1325</v>
      </c>
      <c r="F550" s="53" t="s">
        <v>1325</v>
      </c>
      <c r="G550" s="62">
        <v>5</v>
      </c>
      <c r="H550" s="62">
        <v>5</v>
      </c>
      <c r="I550" s="53" t="s">
        <v>1589</v>
      </c>
      <c r="J550" s="53" t="s">
        <v>1589</v>
      </c>
      <c r="O550" s="72"/>
    </row>
    <row r="551" spans="1:15" ht="30" customHeight="1">
      <c r="A551" s="114"/>
      <c r="B551" s="136"/>
      <c r="C551" s="65" t="s">
        <v>1326</v>
      </c>
      <c r="D551" s="81"/>
      <c r="E551" s="53" t="s">
        <v>1327</v>
      </c>
      <c r="F551" s="53" t="s">
        <v>1327</v>
      </c>
      <c r="G551" s="62">
        <v>7</v>
      </c>
      <c r="H551" s="62">
        <v>7</v>
      </c>
      <c r="I551" s="53" t="s">
        <v>1328</v>
      </c>
      <c r="J551" s="53" t="s">
        <v>1328</v>
      </c>
      <c r="O551" s="72"/>
    </row>
    <row r="552" spans="1:15" ht="32.25" customHeight="1">
      <c r="A552" s="114"/>
      <c r="B552" s="136"/>
      <c r="C552" s="54" t="s">
        <v>1324</v>
      </c>
      <c r="D552" s="81"/>
      <c r="E552" s="53" t="s">
        <v>1623</v>
      </c>
      <c r="F552" s="53" t="s">
        <v>1623</v>
      </c>
      <c r="G552" s="62">
        <v>9</v>
      </c>
      <c r="H552" s="62">
        <v>9</v>
      </c>
      <c r="I552" s="53" t="s">
        <v>1590</v>
      </c>
      <c r="J552" s="53" t="s">
        <v>1590</v>
      </c>
      <c r="O552" s="72"/>
    </row>
    <row r="553" spans="1:15" ht="25.9" customHeight="1">
      <c r="A553" s="114"/>
      <c r="B553" s="136"/>
      <c r="C553" s="65" t="s">
        <v>1591</v>
      </c>
      <c r="D553" s="81"/>
      <c r="E553" s="53" t="s">
        <v>1582</v>
      </c>
      <c r="F553" s="53" t="s">
        <v>1582</v>
      </c>
      <c r="G553" s="62">
        <v>4</v>
      </c>
      <c r="H553" s="62">
        <v>4</v>
      </c>
      <c r="I553" s="53" t="s">
        <v>1592</v>
      </c>
      <c r="J553" s="53" t="s">
        <v>1592</v>
      </c>
      <c r="O553" s="72"/>
    </row>
    <row r="554" spans="1:15" ht="25.9" customHeight="1">
      <c r="A554" s="408"/>
      <c r="B554" s="408"/>
      <c r="C554" s="54" t="s">
        <v>2053</v>
      </c>
      <c r="D554" s="81"/>
      <c r="E554" s="53" t="s">
        <v>2054</v>
      </c>
      <c r="F554" s="53" t="s">
        <v>2054</v>
      </c>
      <c r="G554" s="62">
        <v>8</v>
      </c>
      <c r="H554" s="62">
        <v>8</v>
      </c>
      <c r="I554" s="53" t="s">
        <v>2028</v>
      </c>
      <c r="J554" s="53" t="s">
        <v>2028</v>
      </c>
      <c r="O554" s="72"/>
    </row>
    <row r="555" spans="1:15" ht="28.15" customHeight="1">
      <c r="A555" s="409"/>
      <c r="B555" s="409"/>
      <c r="C555" s="54" t="s">
        <v>2055</v>
      </c>
      <c r="D555" s="81"/>
      <c r="E555" s="53" t="s">
        <v>2056</v>
      </c>
      <c r="F555" s="53" t="s">
        <v>2056</v>
      </c>
      <c r="G555" s="62">
        <v>12</v>
      </c>
      <c r="H555" s="62">
        <v>12</v>
      </c>
      <c r="I555" s="53" t="s">
        <v>2028</v>
      </c>
      <c r="J555" s="53" t="s">
        <v>2028</v>
      </c>
      <c r="O555" s="72"/>
    </row>
    <row r="556" spans="1:15" ht="20.25" customHeight="1">
      <c r="A556" s="375"/>
      <c r="B556" s="369"/>
      <c r="C556" s="69" t="s">
        <v>104</v>
      </c>
      <c r="D556" s="69">
        <v>16</v>
      </c>
      <c r="E556" s="62"/>
      <c r="F556" s="62"/>
      <c r="G556" s="62"/>
      <c r="H556" s="62"/>
      <c r="I556" s="69"/>
      <c r="J556" s="69"/>
      <c r="O556" s="72"/>
    </row>
    <row r="557" spans="1:15" ht="17.25" customHeight="1">
      <c r="A557" s="375"/>
      <c r="B557" s="369"/>
      <c r="C557" s="120" t="s">
        <v>105</v>
      </c>
      <c r="D557" s="69"/>
      <c r="E557" s="62"/>
      <c r="F557" s="62"/>
      <c r="G557" s="62"/>
      <c r="H557" s="62"/>
      <c r="I557" s="62"/>
      <c r="J557" s="62"/>
      <c r="O557" s="72"/>
    </row>
    <row r="558" spans="1:15" ht="35.25" customHeight="1">
      <c r="A558" s="375"/>
      <c r="B558" s="178"/>
      <c r="C558" s="54" t="s">
        <v>717</v>
      </c>
      <c r="D558" s="72"/>
      <c r="E558" s="53" t="s">
        <v>718</v>
      </c>
      <c r="F558" s="53" t="s">
        <v>718</v>
      </c>
      <c r="G558" s="62">
        <v>4</v>
      </c>
      <c r="H558" s="62">
        <v>4</v>
      </c>
      <c r="I558" s="53" t="s">
        <v>249</v>
      </c>
      <c r="J558" s="53" t="s">
        <v>249</v>
      </c>
      <c r="O558" s="72"/>
    </row>
    <row r="559" spans="1:15" ht="18.75" customHeight="1">
      <c r="A559" s="212"/>
      <c r="B559" s="370"/>
      <c r="C559" s="69" t="s">
        <v>107</v>
      </c>
      <c r="D559" s="69">
        <v>1</v>
      </c>
      <c r="E559" s="62"/>
      <c r="F559" s="62"/>
      <c r="G559" s="62"/>
      <c r="H559" s="62"/>
      <c r="I559" s="62"/>
      <c r="J559" s="62"/>
      <c r="O559" s="72"/>
    </row>
    <row r="560" spans="1:15" ht="15" customHeight="1">
      <c r="A560" s="549">
        <v>53</v>
      </c>
      <c r="B560" s="552" t="s">
        <v>1329</v>
      </c>
      <c r="C560" s="111" t="s">
        <v>95</v>
      </c>
      <c r="D560" s="83"/>
      <c r="E560" s="33"/>
      <c r="F560" s="33"/>
      <c r="G560" s="68"/>
      <c r="H560" s="68"/>
      <c r="I560" s="98"/>
      <c r="J560" s="98"/>
      <c r="O560" s="72"/>
    </row>
    <row r="561" spans="1:15" ht="41.25" customHeight="1">
      <c r="A561" s="550"/>
      <c r="B561" s="555"/>
      <c r="C561" s="78" t="s">
        <v>1330</v>
      </c>
      <c r="D561" s="83"/>
      <c r="E561" s="75" t="s">
        <v>1268</v>
      </c>
      <c r="F561" s="75" t="s">
        <v>1268</v>
      </c>
      <c r="G561" s="68">
        <v>7</v>
      </c>
      <c r="H561" s="68">
        <v>7</v>
      </c>
      <c r="I561" s="75" t="s">
        <v>1331</v>
      </c>
      <c r="J561" s="75" t="s">
        <v>1331</v>
      </c>
      <c r="O561" s="72"/>
    </row>
    <row r="562" spans="1:15" ht="15" customHeight="1">
      <c r="A562" s="551"/>
      <c r="B562" s="556"/>
      <c r="C562" s="69" t="s">
        <v>104</v>
      </c>
      <c r="D562" s="69">
        <v>1</v>
      </c>
      <c r="E562" s="62"/>
      <c r="F562" s="62"/>
      <c r="G562" s="87"/>
      <c r="H562" s="87"/>
      <c r="I562" s="69"/>
      <c r="J562" s="69"/>
      <c r="O562" s="72"/>
    </row>
    <row r="563" spans="1:15" ht="15" customHeight="1">
      <c r="A563" s="374"/>
      <c r="B563" s="366"/>
      <c r="C563" s="120" t="s">
        <v>110</v>
      </c>
      <c r="D563" s="69"/>
      <c r="E563" s="75"/>
      <c r="F563" s="75"/>
      <c r="G563" s="68"/>
      <c r="H563" s="68"/>
      <c r="I563" s="98"/>
      <c r="J563" s="98"/>
      <c r="O563" s="72"/>
    </row>
    <row r="564" spans="1:15" ht="19.5" customHeight="1">
      <c r="A564" s="99"/>
      <c r="B564" s="179"/>
      <c r="C564" s="82" t="s">
        <v>1332</v>
      </c>
      <c r="D564" s="83"/>
      <c r="E564" s="75" t="s">
        <v>1333</v>
      </c>
      <c r="F564" s="75" t="s">
        <v>1333</v>
      </c>
      <c r="G564" s="68">
        <v>9</v>
      </c>
      <c r="H564" s="68">
        <v>9</v>
      </c>
      <c r="I564" s="98" t="s">
        <v>1334</v>
      </c>
      <c r="J564" s="98" t="s">
        <v>1334</v>
      </c>
      <c r="O564" s="72"/>
    </row>
    <row r="565" spans="1:15" ht="19.5" customHeight="1">
      <c r="A565" s="99"/>
      <c r="B565" s="179"/>
      <c r="C565" s="82" t="s">
        <v>1335</v>
      </c>
      <c r="D565" s="83"/>
      <c r="E565" s="75" t="s">
        <v>1336</v>
      </c>
      <c r="F565" s="75" t="s">
        <v>1336</v>
      </c>
      <c r="G565" s="68">
        <v>17</v>
      </c>
      <c r="H565" s="68">
        <v>17</v>
      </c>
      <c r="I565" s="98" t="s">
        <v>1337</v>
      </c>
      <c r="J565" s="98" t="s">
        <v>1337</v>
      </c>
      <c r="O565" s="72"/>
    </row>
    <row r="566" spans="1:15" ht="19.5" customHeight="1">
      <c r="A566" s="210">
        <v>54</v>
      </c>
      <c r="B566" s="372" t="s">
        <v>1338</v>
      </c>
      <c r="C566" s="69" t="s">
        <v>112</v>
      </c>
      <c r="D566" s="116">
        <v>2</v>
      </c>
      <c r="E566" s="75"/>
      <c r="F566" s="75"/>
      <c r="G566" s="68"/>
      <c r="H566" s="68"/>
      <c r="I566" s="98"/>
      <c r="J566" s="98"/>
      <c r="O566" s="72"/>
    </row>
    <row r="567" spans="1:15" ht="15.75" customHeight="1">
      <c r="A567" s="99"/>
      <c r="B567" s="278" t="s">
        <v>1285</v>
      </c>
      <c r="C567" s="111" t="s">
        <v>95</v>
      </c>
      <c r="D567" s="83"/>
      <c r="E567" s="75"/>
      <c r="F567" s="75"/>
      <c r="G567" s="68"/>
      <c r="H567" s="68"/>
      <c r="I567" s="98"/>
      <c r="J567" s="98"/>
      <c r="O567" s="72"/>
    </row>
    <row r="568" spans="1:15" ht="22.5" customHeight="1">
      <c r="A568" s="99"/>
      <c r="B568" s="179"/>
      <c r="C568" s="82" t="s">
        <v>1339</v>
      </c>
      <c r="D568" s="83"/>
      <c r="E568" s="75" t="s">
        <v>1340</v>
      </c>
      <c r="F568" s="75" t="s">
        <v>1340</v>
      </c>
      <c r="G568" s="68">
        <v>8</v>
      </c>
      <c r="H568" s="68">
        <v>8</v>
      </c>
      <c r="I568" s="98" t="s">
        <v>1341</v>
      </c>
      <c r="J568" s="98" t="s">
        <v>1341</v>
      </c>
      <c r="O568" s="72"/>
    </row>
    <row r="569" spans="1:15" ht="19.149999999999999" customHeight="1">
      <c r="A569" s="212"/>
      <c r="B569" s="370"/>
      <c r="C569" s="69" t="s">
        <v>104</v>
      </c>
      <c r="D569" s="69">
        <v>1</v>
      </c>
      <c r="E569" s="62"/>
      <c r="F569" s="62"/>
      <c r="G569" s="87"/>
      <c r="H569" s="87"/>
      <c r="I569" s="69"/>
      <c r="J569" s="69"/>
      <c r="O569" s="72"/>
    </row>
    <row r="570" spans="1:15" ht="15" customHeight="1">
      <c r="A570" s="374"/>
      <c r="B570" s="366"/>
      <c r="C570" s="120" t="s">
        <v>110</v>
      </c>
      <c r="D570" s="69"/>
      <c r="E570" s="75"/>
      <c r="F570" s="75"/>
      <c r="G570" s="68"/>
      <c r="H570" s="68"/>
      <c r="I570" s="98"/>
      <c r="J570" s="98"/>
      <c r="O570" s="72"/>
    </row>
    <row r="571" spans="1:15" ht="39.75" customHeight="1">
      <c r="A571" s="99" t="s">
        <v>1625</v>
      </c>
      <c r="B571" s="179" t="s">
        <v>252</v>
      </c>
      <c r="C571" s="82" t="s">
        <v>1342</v>
      </c>
      <c r="D571" s="83"/>
      <c r="E571" s="75" t="s">
        <v>1428</v>
      </c>
      <c r="F571" s="75" t="s">
        <v>1428</v>
      </c>
      <c r="G571" s="68">
        <v>9</v>
      </c>
      <c r="H571" s="68">
        <v>9</v>
      </c>
      <c r="I571" s="98" t="s">
        <v>256</v>
      </c>
      <c r="J571" s="98" t="s">
        <v>256</v>
      </c>
      <c r="O571" s="72"/>
    </row>
    <row r="572" spans="1:15" ht="15" customHeight="1">
      <c r="A572" s="210"/>
      <c r="B572" s="372"/>
      <c r="C572" s="69" t="s">
        <v>112</v>
      </c>
      <c r="D572" s="116">
        <v>1</v>
      </c>
      <c r="E572" s="75"/>
      <c r="F572" s="75"/>
      <c r="G572" s="68"/>
      <c r="H572" s="68"/>
      <c r="I572" s="98"/>
      <c r="J572" s="98"/>
      <c r="O572" s="72"/>
    </row>
    <row r="573" spans="1:15" ht="15" customHeight="1">
      <c r="A573" s="99"/>
      <c r="B573" s="179"/>
      <c r="C573" s="111" t="s">
        <v>95</v>
      </c>
      <c r="D573" s="83"/>
      <c r="E573" s="75"/>
      <c r="F573" s="75"/>
      <c r="G573" s="68"/>
      <c r="H573" s="68"/>
      <c r="I573" s="75"/>
      <c r="J573" s="75"/>
      <c r="O573" s="72"/>
    </row>
    <row r="574" spans="1:15" ht="28.9" customHeight="1">
      <c r="A574" s="99"/>
      <c r="B574" s="179"/>
      <c r="C574" s="82" t="s">
        <v>113</v>
      </c>
      <c r="D574" s="83"/>
      <c r="E574" s="75" t="s">
        <v>1429</v>
      </c>
      <c r="F574" s="75" t="s">
        <v>1429</v>
      </c>
      <c r="G574" s="68">
        <v>8</v>
      </c>
      <c r="H574" s="68">
        <v>8</v>
      </c>
      <c r="I574" s="98" t="s">
        <v>192</v>
      </c>
      <c r="J574" s="98" t="s">
        <v>192</v>
      </c>
      <c r="O574" s="72"/>
    </row>
    <row r="575" spans="1:15" ht="27.6" customHeight="1">
      <c r="A575" s="99"/>
      <c r="B575" s="179"/>
      <c r="C575" s="82" t="s">
        <v>719</v>
      </c>
      <c r="D575" s="83"/>
      <c r="E575" s="75" t="s">
        <v>1429</v>
      </c>
      <c r="F575" s="75" t="s">
        <v>1429</v>
      </c>
      <c r="G575" s="68">
        <v>8</v>
      </c>
      <c r="H575" s="68">
        <v>8</v>
      </c>
      <c r="I575" s="98" t="s">
        <v>192</v>
      </c>
      <c r="J575" s="98" t="s">
        <v>192</v>
      </c>
      <c r="O575" s="72"/>
    </row>
    <row r="576" spans="1:15" ht="30.6" customHeight="1">
      <c r="A576" s="99"/>
      <c r="B576" s="179"/>
      <c r="C576" s="82" t="s">
        <v>1017</v>
      </c>
      <c r="D576" s="83"/>
      <c r="E576" s="75" t="s">
        <v>358</v>
      </c>
      <c r="F576" s="75" t="s">
        <v>358</v>
      </c>
      <c r="G576" s="68">
        <v>8</v>
      </c>
      <c r="H576" s="68">
        <v>8</v>
      </c>
      <c r="I576" s="75" t="s">
        <v>1343</v>
      </c>
      <c r="J576" s="75" t="s">
        <v>1343</v>
      </c>
      <c r="O576" s="72"/>
    </row>
    <row r="577" spans="1:15" ht="20.45" customHeight="1">
      <c r="A577" s="99"/>
      <c r="B577" s="179"/>
      <c r="C577" s="82" t="s">
        <v>130</v>
      </c>
      <c r="D577" s="75"/>
      <c r="E577" s="75" t="s">
        <v>1203</v>
      </c>
      <c r="F577" s="75" t="s">
        <v>1203</v>
      </c>
      <c r="G577" s="68">
        <v>6</v>
      </c>
      <c r="H577" s="68">
        <v>6</v>
      </c>
      <c r="I577" s="75" t="s">
        <v>147</v>
      </c>
      <c r="J577" s="75" t="s">
        <v>147</v>
      </c>
      <c r="O577" s="72"/>
    </row>
    <row r="578" spans="1:15" ht="36.75" customHeight="1">
      <c r="A578" s="99"/>
      <c r="B578" s="179"/>
      <c r="C578" s="65" t="s">
        <v>1344</v>
      </c>
      <c r="D578" s="75"/>
      <c r="E578" s="53" t="s">
        <v>1428</v>
      </c>
      <c r="F578" s="53" t="s">
        <v>1428</v>
      </c>
      <c r="G578" s="62">
        <v>9</v>
      </c>
      <c r="H578" s="62">
        <v>9</v>
      </c>
      <c r="I578" s="62" t="s">
        <v>1345</v>
      </c>
      <c r="J578" s="62" t="s">
        <v>1345</v>
      </c>
      <c r="O578" s="72"/>
    </row>
    <row r="579" spans="1:15" ht="15.6" customHeight="1">
      <c r="A579" s="377"/>
      <c r="B579" s="373"/>
      <c r="C579" s="69" t="s">
        <v>104</v>
      </c>
      <c r="D579" s="116">
        <v>5</v>
      </c>
      <c r="E579" s="83"/>
      <c r="F579" s="83"/>
      <c r="G579" s="125"/>
      <c r="H579" s="125"/>
      <c r="I579" s="83"/>
      <c r="J579" s="83"/>
      <c r="O579" s="72"/>
    </row>
    <row r="580" spans="1:15" ht="15" customHeight="1">
      <c r="A580" s="374"/>
      <c r="B580" s="366"/>
      <c r="C580" s="120" t="s">
        <v>110</v>
      </c>
      <c r="D580" s="69"/>
      <c r="E580" s="62"/>
      <c r="F580" s="62"/>
      <c r="G580" s="62"/>
      <c r="H580" s="62"/>
      <c r="I580" s="62"/>
      <c r="J580" s="62"/>
      <c r="O580" s="72"/>
    </row>
    <row r="581" spans="1:15" ht="18" customHeight="1">
      <c r="A581" s="99" t="s">
        <v>2067</v>
      </c>
      <c r="B581" s="372" t="s">
        <v>282</v>
      </c>
      <c r="C581" s="82" t="s">
        <v>1018</v>
      </c>
      <c r="D581" s="83"/>
      <c r="E581" s="62" t="s">
        <v>937</v>
      </c>
      <c r="F581" s="62" t="s">
        <v>937</v>
      </c>
      <c r="G581" s="62">
        <v>7</v>
      </c>
      <c r="H581" s="62">
        <v>7</v>
      </c>
      <c r="I581" s="98" t="s">
        <v>1019</v>
      </c>
      <c r="J581" s="98" t="s">
        <v>1019</v>
      </c>
      <c r="O581" s="72"/>
    </row>
    <row r="582" spans="1:15" ht="17.45" customHeight="1">
      <c r="A582" s="377"/>
      <c r="B582" s="405"/>
      <c r="C582" s="69" t="s">
        <v>112</v>
      </c>
      <c r="D582" s="116">
        <v>1</v>
      </c>
      <c r="E582" s="75"/>
      <c r="F582" s="75"/>
      <c r="G582" s="62"/>
      <c r="H582" s="62"/>
      <c r="I582" s="75"/>
      <c r="J582" s="75"/>
      <c r="O582" s="72"/>
    </row>
    <row r="583" spans="1:15" ht="18" customHeight="1">
      <c r="A583" s="97"/>
      <c r="B583" s="251"/>
      <c r="C583" s="111" t="s">
        <v>95</v>
      </c>
      <c r="D583" s="83"/>
      <c r="E583" s="62"/>
      <c r="F583" s="62"/>
      <c r="G583" s="62"/>
      <c r="H583" s="62"/>
      <c r="I583" s="75"/>
      <c r="J583" s="75"/>
      <c r="O583" s="72"/>
    </row>
    <row r="584" spans="1:15" ht="26.25" customHeight="1">
      <c r="A584" s="99"/>
      <c r="B584" s="179"/>
      <c r="C584" s="82" t="s">
        <v>1288</v>
      </c>
      <c r="D584" s="83"/>
      <c r="E584" s="62" t="s">
        <v>2057</v>
      </c>
      <c r="F584" s="62" t="s">
        <v>2057</v>
      </c>
      <c r="G584" s="62">
        <v>4</v>
      </c>
      <c r="H584" s="62">
        <v>4</v>
      </c>
      <c r="I584" s="75" t="s">
        <v>1593</v>
      </c>
      <c r="J584" s="75" t="s">
        <v>1593</v>
      </c>
      <c r="O584" s="72"/>
    </row>
    <row r="585" spans="1:15" ht="15" customHeight="1">
      <c r="A585" s="212"/>
      <c r="B585" s="370"/>
      <c r="C585" s="69" t="s">
        <v>104</v>
      </c>
      <c r="D585" s="69">
        <v>1</v>
      </c>
      <c r="E585" s="62"/>
      <c r="F585" s="62"/>
      <c r="G585" s="68"/>
      <c r="H585" s="68"/>
      <c r="I585" s="62"/>
      <c r="J585" s="62"/>
      <c r="O585" s="72"/>
    </row>
    <row r="586" spans="1:15" ht="14.45" customHeight="1">
      <c r="A586" s="374"/>
      <c r="B586" s="366"/>
      <c r="C586" s="120" t="s">
        <v>110</v>
      </c>
      <c r="D586" s="69"/>
      <c r="E586" s="62"/>
      <c r="F586" s="62"/>
      <c r="G586" s="62"/>
      <c r="H586" s="62"/>
      <c r="I586" s="62"/>
      <c r="J586" s="62"/>
      <c r="O586" s="72"/>
    </row>
    <row r="587" spans="1:15" ht="26.25" customHeight="1">
      <c r="A587" s="375">
        <v>57</v>
      </c>
      <c r="B587" s="369" t="s">
        <v>253</v>
      </c>
      <c r="C587" s="65" t="s">
        <v>1020</v>
      </c>
      <c r="D587" s="69"/>
      <c r="E587" s="53" t="s">
        <v>1430</v>
      </c>
      <c r="F587" s="53" t="s">
        <v>1430</v>
      </c>
      <c r="G587" s="62">
        <v>6</v>
      </c>
      <c r="H587" s="62">
        <v>6</v>
      </c>
      <c r="I587" s="62" t="s">
        <v>71</v>
      </c>
      <c r="J587" s="62" t="s">
        <v>71</v>
      </c>
      <c r="O587" s="72"/>
    </row>
    <row r="588" spans="1:15" ht="15" customHeight="1">
      <c r="A588" s="375"/>
      <c r="B588" s="369"/>
      <c r="C588" s="69" t="s">
        <v>112</v>
      </c>
      <c r="D588" s="69">
        <v>1</v>
      </c>
      <c r="E588" s="62"/>
      <c r="F588" s="62"/>
      <c r="G588" s="62"/>
      <c r="H588" s="62"/>
      <c r="I588" s="62"/>
      <c r="J588" s="62"/>
      <c r="O588" s="72"/>
    </row>
    <row r="589" spans="1:15" ht="15" customHeight="1">
      <c r="A589" s="99"/>
      <c r="B589" s="179"/>
      <c r="C589" s="111" t="s">
        <v>95</v>
      </c>
      <c r="D589" s="83"/>
      <c r="E589" s="62"/>
      <c r="F589" s="62"/>
      <c r="G589" s="62"/>
      <c r="H589" s="62"/>
      <c r="I589" s="62"/>
      <c r="J589" s="62"/>
      <c r="O589" s="72"/>
    </row>
    <row r="590" spans="1:15" ht="27.6" customHeight="1">
      <c r="A590" s="375"/>
      <c r="B590" s="369"/>
      <c r="C590" s="65" t="s">
        <v>254</v>
      </c>
      <c r="D590" s="69"/>
      <c r="E590" s="53" t="s">
        <v>1396</v>
      </c>
      <c r="F590" s="53" t="s">
        <v>1396</v>
      </c>
      <c r="G590" s="62">
        <v>6</v>
      </c>
      <c r="H590" s="62">
        <v>6</v>
      </c>
      <c r="I590" s="62" t="s">
        <v>71</v>
      </c>
      <c r="J590" s="62" t="s">
        <v>71</v>
      </c>
      <c r="O590" s="72"/>
    </row>
    <row r="591" spans="1:15" ht="29.25" customHeight="1">
      <c r="A591" s="375"/>
      <c r="B591" s="369"/>
      <c r="C591" s="65" t="s">
        <v>1021</v>
      </c>
      <c r="D591" s="69"/>
      <c r="E591" s="53" t="s">
        <v>935</v>
      </c>
      <c r="F591" s="53" t="s">
        <v>935</v>
      </c>
      <c r="G591" s="62">
        <v>5</v>
      </c>
      <c r="H591" s="62">
        <v>5</v>
      </c>
      <c r="I591" s="62" t="s">
        <v>71</v>
      </c>
      <c r="J591" s="62" t="s">
        <v>71</v>
      </c>
      <c r="O591" s="72"/>
    </row>
    <row r="592" spans="1:15" ht="30" customHeight="1">
      <c r="A592" s="375"/>
      <c r="B592" s="369"/>
      <c r="C592" s="65" t="s">
        <v>1346</v>
      </c>
      <c r="D592" s="69"/>
      <c r="E592" s="53" t="s">
        <v>1428</v>
      </c>
      <c r="F592" s="53" t="s">
        <v>1428</v>
      </c>
      <c r="G592" s="62">
        <v>9</v>
      </c>
      <c r="H592" s="62">
        <v>9</v>
      </c>
      <c r="I592" s="62" t="s">
        <v>1345</v>
      </c>
      <c r="J592" s="62" t="s">
        <v>1345</v>
      </c>
      <c r="O592" s="72"/>
    </row>
    <row r="593" spans="1:15" ht="16.149999999999999" customHeight="1">
      <c r="A593" s="212"/>
      <c r="B593" s="370"/>
      <c r="C593" s="69" t="s">
        <v>104</v>
      </c>
      <c r="D593" s="69">
        <v>3</v>
      </c>
      <c r="E593" s="62"/>
      <c r="F593" s="62"/>
      <c r="G593" s="87"/>
      <c r="H593" s="87"/>
      <c r="I593" s="69"/>
      <c r="J593" s="69"/>
      <c r="O593" s="72"/>
    </row>
    <row r="594" spans="1:15" ht="15" customHeight="1">
      <c r="A594" s="374"/>
      <c r="B594" s="366"/>
      <c r="C594" s="120" t="s">
        <v>110</v>
      </c>
      <c r="D594" s="69"/>
      <c r="E594" s="120"/>
      <c r="F594" s="120"/>
      <c r="G594" s="70"/>
      <c r="H594" s="70"/>
      <c r="I594" s="120"/>
      <c r="J594" s="120"/>
      <c r="O594" s="72"/>
    </row>
    <row r="595" spans="1:15" ht="21.6" customHeight="1">
      <c r="A595" s="99" t="s">
        <v>1359</v>
      </c>
      <c r="B595" s="179" t="s">
        <v>255</v>
      </c>
      <c r="C595" s="65" t="s">
        <v>1022</v>
      </c>
      <c r="D595" s="69"/>
      <c r="E595" s="62" t="s">
        <v>1023</v>
      </c>
      <c r="F595" s="62" t="s">
        <v>1023</v>
      </c>
      <c r="G595" s="383">
        <v>13</v>
      </c>
      <c r="H595" s="383">
        <v>13</v>
      </c>
      <c r="I595" s="75" t="s">
        <v>256</v>
      </c>
      <c r="J595" s="75" t="s">
        <v>256</v>
      </c>
      <c r="O595" s="72"/>
    </row>
    <row r="596" spans="1:15" ht="28.9" customHeight="1">
      <c r="A596" s="115"/>
      <c r="B596" s="259"/>
      <c r="C596" s="79" t="s">
        <v>1594</v>
      </c>
      <c r="D596" s="72"/>
      <c r="E596" s="62" t="s">
        <v>1595</v>
      </c>
      <c r="F596" s="62" t="s">
        <v>1595</v>
      </c>
      <c r="G596" s="383">
        <v>15</v>
      </c>
      <c r="H596" s="383">
        <v>15</v>
      </c>
      <c r="I596" s="75" t="s">
        <v>1596</v>
      </c>
      <c r="J596" s="75" t="s">
        <v>1596</v>
      </c>
      <c r="O596" s="72"/>
    </row>
    <row r="597" spans="1:15" ht="14.45" customHeight="1">
      <c r="A597" s="115"/>
      <c r="B597" s="259"/>
      <c r="C597" s="69" t="s">
        <v>112</v>
      </c>
      <c r="D597" s="69">
        <v>2</v>
      </c>
      <c r="E597" s="62"/>
      <c r="F597" s="62"/>
      <c r="G597" s="383"/>
      <c r="H597" s="383"/>
      <c r="I597" s="62"/>
      <c r="J597" s="62"/>
      <c r="O597" s="72"/>
    </row>
    <row r="598" spans="1:15" ht="15" customHeight="1">
      <c r="A598" s="115"/>
      <c r="B598" s="259"/>
      <c r="C598" s="111" t="s">
        <v>95</v>
      </c>
      <c r="D598" s="83"/>
      <c r="E598" s="62"/>
      <c r="F598" s="62"/>
      <c r="G598" s="62"/>
      <c r="H598" s="62"/>
      <c r="I598" s="62"/>
      <c r="J598" s="62"/>
      <c r="O598" s="72"/>
    </row>
    <row r="599" spans="1:15" ht="50.45" customHeight="1">
      <c r="A599" s="375"/>
      <c r="B599" s="369"/>
      <c r="C599" s="65" t="s">
        <v>1024</v>
      </c>
      <c r="D599" s="69"/>
      <c r="E599" s="62" t="s">
        <v>1431</v>
      </c>
      <c r="F599" s="62" t="s">
        <v>1431</v>
      </c>
      <c r="G599" s="62">
        <v>14</v>
      </c>
      <c r="H599" s="62">
        <v>14</v>
      </c>
      <c r="I599" s="62" t="s">
        <v>1025</v>
      </c>
      <c r="J599" s="62" t="s">
        <v>1025</v>
      </c>
      <c r="O599" s="72"/>
    </row>
    <row r="600" spans="1:15" ht="30.75" customHeight="1">
      <c r="A600" s="375"/>
      <c r="B600" s="369"/>
      <c r="C600" s="65" t="s">
        <v>1026</v>
      </c>
      <c r="D600" s="69"/>
      <c r="E600" s="62" t="s">
        <v>1027</v>
      </c>
      <c r="F600" s="62" t="s">
        <v>1027</v>
      </c>
      <c r="G600" s="62">
        <v>10</v>
      </c>
      <c r="H600" s="62">
        <v>10</v>
      </c>
      <c r="I600" s="62" t="s">
        <v>1028</v>
      </c>
      <c r="J600" s="62" t="s">
        <v>1028</v>
      </c>
      <c r="O600" s="72"/>
    </row>
    <row r="601" spans="1:15" ht="27" customHeight="1">
      <c r="A601" s="375"/>
      <c r="B601" s="369"/>
      <c r="C601" s="65" t="s">
        <v>1029</v>
      </c>
      <c r="D601" s="69"/>
      <c r="E601" s="86" t="s">
        <v>1432</v>
      </c>
      <c r="F601" s="86" t="s">
        <v>1432</v>
      </c>
      <c r="G601" s="70" t="s">
        <v>731</v>
      </c>
      <c r="H601" s="70" t="s">
        <v>731</v>
      </c>
      <c r="I601" s="62" t="s">
        <v>205</v>
      </c>
      <c r="J601" s="62" t="s">
        <v>205</v>
      </c>
      <c r="O601" s="72"/>
    </row>
    <row r="602" spans="1:15" ht="18" customHeight="1">
      <c r="A602" s="375"/>
      <c r="B602" s="369"/>
      <c r="C602" s="69" t="s">
        <v>104</v>
      </c>
      <c r="D602" s="69">
        <v>3</v>
      </c>
      <c r="E602" s="62"/>
      <c r="F602" s="62"/>
      <c r="G602" s="62"/>
      <c r="H602" s="62"/>
      <c r="I602" s="62"/>
      <c r="J602" s="62"/>
      <c r="O602" s="72"/>
    </row>
    <row r="603" spans="1:15" ht="18" customHeight="1">
      <c r="A603" s="99"/>
      <c r="B603" s="179"/>
      <c r="C603" s="111" t="s">
        <v>105</v>
      </c>
      <c r="D603" s="83"/>
      <c r="E603" s="75"/>
      <c r="F603" s="75"/>
      <c r="G603" s="86"/>
      <c r="H603" s="86"/>
      <c r="I603" s="98"/>
      <c r="J603" s="98"/>
      <c r="O603" s="72"/>
    </row>
    <row r="604" spans="1:15" ht="25.5" customHeight="1">
      <c r="A604" s="99"/>
      <c r="B604" s="179"/>
      <c r="C604" s="65" t="s">
        <v>179</v>
      </c>
      <c r="D604" s="83"/>
      <c r="E604" s="62" t="s">
        <v>720</v>
      </c>
      <c r="F604" s="62" t="s">
        <v>720</v>
      </c>
      <c r="G604" s="62">
        <v>10</v>
      </c>
      <c r="H604" s="62">
        <v>10</v>
      </c>
      <c r="I604" s="62" t="s">
        <v>138</v>
      </c>
      <c r="J604" s="62" t="s">
        <v>138</v>
      </c>
      <c r="O604" s="72"/>
    </row>
    <row r="605" spans="1:15" ht="40.15" customHeight="1">
      <c r="A605" s="375"/>
      <c r="B605" s="369"/>
      <c r="C605" s="65" t="s">
        <v>1597</v>
      </c>
      <c r="D605" s="69"/>
      <c r="E605" s="62" t="s">
        <v>1598</v>
      </c>
      <c r="F605" s="62" t="s">
        <v>1598</v>
      </c>
      <c r="G605" s="62">
        <v>10</v>
      </c>
      <c r="H605" s="62">
        <v>10</v>
      </c>
      <c r="I605" s="62" t="s">
        <v>138</v>
      </c>
      <c r="J605" s="62" t="s">
        <v>138</v>
      </c>
      <c r="O605" s="72"/>
    </row>
    <row r="606" spans="1:15" ht="16.5" customHeight="1">
      <c r="A606" s="212"/>
      <c r="B606" s="370"/>
      <c r="C606" s="69" t="s">
        <v>107</v>
      </c>
      <c r="D606" s="69">
        <v>2</v>
      </c>
      <c r="E606" s="62"/>
      <c r="F606" s="62"/>
      <c r="G606" s="87"/>
      <c r="H606" s="87"/>
      <c r="I606" s="69"/>
      <c r="J606" s="69"/>
      <c r="O606" s="72"/>
    </row>
    <row r="607" spans="1:15" ht="15" customHeight="1">
      <c r="A607" s="374"/>
      <c r="B607" s="366"/>
      <c r="C607" s="120" t="s">
        <v>110</v>
      </c>
      <c r="D607" s="69"/>
      <c r="E607" s="75"/>
      <c r="F607" s="75"/>
      <c r="G607" s="70"/>
      <c r="H607" s="70"/>
      <c r="I607" s="98"/>
      <c r="J607" s="98"/>
      <c r="O607" s="72"/>
    </row>
    <row r="608" spans="1:15" ht="26.45" customHeight="1">
      <c r="A608" s="99" t="s">
        <v>1362</v>
      </c>
      <c r="B608" s="179" t="s">
        <v>19</v>
      </c>
      <c r="C608" s="65" t="s">
        <v>1030</v>
      </c>
      <c r="D608" s="69"/>
      <c r="E608" s="75" t="s">
        <v>1433</v>
      </c>
      <c r="F608" s="75" t="s">
        <v>1433</v>
      </c>
      <c r="G608" s="70" t="s">
        <v>77</v>
      </c>
      <c r="H608" s="70" t="s">
        <v>77</v>
      </c>
      <c r="I608" s="75" t="s">
        <v>1031</v>
      </c>
      <c r="J608" s="75" t="s">
        <v>1031</v>
      </c>
      <c r="O608" s="72"/>
    </row>
    <row r="609" spans="1:15" ht="30.6" customHeight="1">
      <c r="A609" s="151"/>
      <c r="B609" s="273"/>
      <c r="C609" s="410" t="s">
        <v>1032</v>
      </c>
      <c r="D609" s="163"/>
      <c r="E609" s="75" t="s">
        <v>1599</v>
      </c>
      <c r="F609" s="75" t="s">
        <v>1599</v>
      </c>
      <c r="G609" s="70" t="s">
        <v>686</v>
      </c>
      <c r="H609" s="70" t="s">
        <v>686</v>
      </c>
      <c r="I609" s="53" t="s">
        <v>783</v>
      </c>
      <c r="J609" s="53" t="s">
        <v>783</v>
      </c>
      <c r="O609" s="72"/>
    </row>
    <row r="610" spans="1:15" ht="24" customHeight="1">
      <c r="A610" s="374"/>
      <c r="B610" s="366"/>
      <c r="C610" s="65" t="s">
        <v>1030</v>
      </c>
      <c r="D610" s="69"/>
      <c r="E610" s="75" t="s">
        <v>1033</v>
      </c>
      <c r="F610" s="75" t="s">
        <v>1033</v>
      </c>
      <c r="G610" s="70" t="s">
        <v>61</v>
      </c>
      <c r="H610" s="70" t="s">
        <v>61</v>
      </c>
      <c r="I610" s="53" t="s">
        <v>783</v>
      </c>
      <c r="J610" s="53" t="s">
        <v>783</v>
      </c>
      <c r="O610" s="72"/>
    </row>
    <row r="611" spans="1:15" ht="32.25" customHeight="1">
      <c r="A611" s="375"/>
      <c r="B611" s="369"/>
      <c r="C611" s="65" t="s">
        <v>1347</v>
      </c>
      <c r="D611" s="69"/>
      <c r="E611" s="75" t="s">
        <v>349</v>
      </c>
      <c r="F611" s="75" t="s">
        <v>349</v>
      </c>
      <c r="G611" s="70" t="s">
        <v>61</v>
      </c>
      <c r="H611" s="70" t="s">
        <v>61</v>
      </c>
      <c r="I611" s="53" t="s">
        <v>1348</v>
      </c>
      <c r="J611" s="53" t="s">
        <v>1348</v>
      </c>
      <c r="O611" s="72"/>
    </row>
    <row r="612" spans="1:15" ht="30" customHeight="1">
      <c r="A612" s="99"/>
      <c r="B612" s="179"/>
      <c r="C612" s="82" t="s">
        <v>1349</v>
      </c>
      <c r="D612" s="83"/>
      <c r="E612" s="75" t="s">
        <v>1434</v>
      </c>
      <c r="F612" s="75" t="s">
        <v>1434</v>
      </c>
      <c r="G612" s="70" t="s">
        <v>610</v>
      </c>
      <c r="H612" s="70" t="s">
        <v>610</v>
      </c>
      <c r="I612" s="75" t="s">
        <v>1350</v>
      </c>
      <c r="J612" s="75" t="s">
        <v>1350</v>
      </c>
      <c r="O612" s="72"/>
    </row>
    <row r="613" spans="1:15" ht="32.25" customHeight="1">
      <c r="A613" s="99"/>
      <c r="B613" s="179"/>
      <c r="C613" s="82" t="s">
        <v>1351</v>
      </c>
      <c r="D613" s="83"/>
      <c r="E613" s="75" t="s">
        <v>1352</v>
      </c>
      <c r="F613" s="75" t="s">
        <v>1352</v>
      </c>
      <c r="G613" s="70" t="s">
        <v>610</v>
      </c>
      <c r="H613" s="70" t="s">
        <v>610</v>
      </c>
      <c r="I613" s="75" t="s">
        <v>1350</v>
      </c>
      <c r="J613" s="75" t="s">
        <v>1350</v>
      </c>
      <c r="O613" s="72"/>
    </row>
    <row r="614" spans="1:15" ht="29.45" customHeight="1">
      <c r="A614" s="99"/>
      <c r="B614" s="179"/>
      <c r="C614" s="82" t="s">
        <v>1353</v>
      </c>
      <c r="D614" s="83"/>
      <c r="E614" s="75" t="s">
        <v>1354</v>
      </c>
      <c r="F614" s="75" t="s">
        <v>1354</v>
      </c>
      <c r="G614" s="70" t="s">
        <v>77</v>
      </c>
      <c r="H614" s="70" t="s">
        <v>77</v>
      </c>
      <c r="I614" s="75" t="s">
        <v>1350</v>
      </c>
      <c r="J614" s="75" t="s">
        <v>1350</v>
      </c>
      <c r="O614" s="72"/>
    </row>
    <row r="615" spans="1:15" ht="23.45" customHeight="1">
      <c r="A615" s="99"/>
      <c r="B615" s="179"/>
      <c r="C615" s="65" t="s">
        <v>1355</v>
      </c>
      <c r="D615" s="83"/>
      <c r="E615" s="75" t="s">
        <v>1356</v>
      </c>
      <c r="F615" s="75" t="s">
        <v>1356</v>
      </c>
      <c r="G615" s="70" t="s">
        <v>83</v>
      </c>
      <c r="H615" s="70" t="s">
        <v>83</v>
      </c>
      <c r="I615" s="75" t="s">
        <v>1350</v>
      </c>
      <c r="J615" s="75" t="s">
        <v>1350</v>
      </c>
      <c r="O615" s="72"/>
    </row>
    <row r="616" spans="1:15" ht="22.5" customHeight="1">
      <c r="A616" s="99"/>
      <c r="B616" s="179"/>
      <c r="C616" s="65" t="s">
        <v>1355</v>
      </c>
      <c r="D616" s="83"/>
      <c r="E616" s="75" t="s">
        <v>1600</v>
      </c>
      <c r="F616" s="75" t="s">
        <v>1600</v>
      </c>
      <c r="G616" s="70" t="s">
        <v>77</v>
      </c>
      <c r="H616" s="70" t="s">
        <v>77</v>
      </c>
      <c r="I616" s="75" t="s">
        <v>1601</v>
      </c>
      <c r="J616" s="75" t="s">
        <v>1601</v>
      </c>
      <c r="O616" s="72"/>
    </row>
    <row r="617" spans="1:15" ht="18.75" customHeight="1">
      <c r="A617" s="375"/>
      <c r="B617" s="369"/>
      <c r="C617" s="69" t="s">
        <v>112</v>
      </c>
      <c r="D617" s="69">
        <v>9</v>
      </c>
      <c r="E617" s="75"/>
      <c r="F617" s="75"/>
      <c r="G617" s="70"/>
      <c r="H617" s="70"/>
      <c r="I617" s="75"/>
      <c r="J617" s="75"/>
      <c r="O617" s="72"/>
    </row>
    <row r="618" spans="1:15" ht="15" customHeight="1">
      <c r="A618" s="99"/>
      <c r="B618" s="179"/>
      <c r="C618" s="111" t="s">
        <v>95</v>
      </c>
      <c r="D618" s="83"/>
      <c r="E618" s="75"/>
      <c r="F618" s="75"/>
      <c r="G618" s="397"/>
      <c r="H618" s="397"/>
      <c r="I618" s="75"/>
      <c r="J618" s="75"/>
      <c r="O618" s="72"/>
    </row>
    <row r="619" spans="1:15" ht="33" customHeight="1">
      <c r="A619" s="99"/>
      <c r="B619" s="179"/>
      <c r="C619" s="82" t="s">
        <v>1357</v>
      </c>
      <c r="D619" s="75"/>
      <c r="E619" s="75" t="s">
        <v>1358</v>
      </c>
      <c r="F619" s="75" t="s">
        <v>1358</v>
      </c>
      <c r="G619" s="68">
        <v>9</v>
      </c>
      <c r="H619" s="68">
        <v>9</v>
      </c>
      <c r="I619" s="75" t="s">
        <v>752</v>
      </c>
      <c r="J619" s="75" t="s">
        <v>752</v>
      </c>
      <c r="O619" s="72"/>
    </row>
    <row r="620" spans="1:15" ht="15" customHeight="1">
      <c r="A620" s="99"/>
      <c r="B620" s="179"/>
      <c r="C620" s="69" t="s">
        <v>104</v>
      </c>
      <c r="D620" s="116">
        <v>1</v>
      </c>
      <c r="E620" s="75"/>
      <c r="F620" s="75"/>
      <c r="G620" s="62"/>
      <c r="H620" s="62"/>
      <c r="I620" s="75"/>
      <c r="J620" s="75"/>
      <c r="O620" s="72"/>
    </row>
    <row r="621" spans="1:15" ht="17.25" customHeight="1">
      <c r="A621" s="99"/>
      <c r="B621" s="179"/>
      <c r="C621" s="120" t="s">
        <v>105</v>
      </c>
      <c r="D621" s="69"/>
      <c r="E621" s="62"/>
      <c r="F621" s="62"/>
      <c r="G621" s="62"/>
      <c r="H621" s="62"/>
      <c r="I621" s="62"/>
      <c r="J621" s="62"/>
      <c r="O621" s="72"/>
    </row>
    <row r="622" spans="1:15" ht="27.75" customHeight="1">
      <c r="A622" s="115"/>
      <c r="B622" s="259"/>
      <c r="C622" s="54" t="s">
        <v>1034</v>
      </c>
      <c r="D622" s="72"/>
      <c r="E622" s="53" t="s">
        <v>1035</v>
      </c>
      <c r="F622" s="53" t="s">
        <v>1035</v>
      </c>
      <c r="G622" s="62">
        <v>6</v>
      </c>
      <c r="H622" s="62">
        <v>6</v>
      </c>
      <c r="I622" s="53" t="s">
        <v>1036</v>
      </c>
      <c r="J622" s="53" t="s">
        <v>1036</v>
      </c>
      <c r="O622" s="72"/>
    </row>
    <row r="623" spans="1:15" ht="15" customHeight="1">
      <c r="A623" s="212"/>
      <c r="B623" s="370"/>
      <c r="C623" s="69" t="s">
        <v>107</v>
      </c>
      <c r="D623" s="69">
        <v>1</v>
      </c>
      <c r="E623" s="62"/>
      <c r="F623" s="62"/>
      <c r="G623" s="62"/>
      <c r="H623" s="62"/>
      <c r="I623" s="62"/>
      <c r="J623" s="62"/>
      <c r="O623" s="72"/>
    </row>
    <row r="624" spans="1:15" ht="18" customHeight="1">
      <c r="A624" s="33"/>
      <c r="B624" s="542" t="s">
        <v>125</v>
      </c>
      <c r="C624" s="543"/>
      <c r="D624" s="71">
        <f>D617+D597+D588+D582+D566+D486+D478+D538+D572+D514</f>
        <v>25</v>
      </c>
      <c r="E624" s="75"/>
      <c r="F624" s="75"/>
      <c r="G624" s="126"/>
      <c r="H624" s="126"/>
      <c r="I624" s="126"/>
      <c r="J624" s="126"/>
      <c r="O624" s="72"/>
    </row>
    <row r="625" spans="1:15" ht="18" customHeight="1">
      <c r="A625" s="33"/>
      <c r="B625" s="542" t="s">
        <v>126</v>
      </c>
      <c r="C625" s="543"/>
      <c r="D625" s="33">
        <f>D436+D439+D445+D452+D456+D468+D474+D483+D492+D497+D506+D518+D524+D531+D556+D562+D569+D579+D585+D593+D602+D620+D459+D462+D442</f>
        <v>69</v>
      </c>
      <c r="E625" s="75"/>
      <c r="F625" s="75"/>
      <c r="G625" s="126"/>
      <c r="H625" s="126"/>
      <c r="I625" s="126"/>
      <c r="J625" s="126"/>
      <c r="O625" s="72"/>
    </row>
    <row r="626" spans="1:15" ht="18.75" customHeight="1">
      <c r="A626" s="33"/>
      <c r="B626" s="542" t="s">
        <v>127</v>
      </c>
      <c r="C626" s="543"/>
      <c r="D626" s="71">
        <f>D606+D511+D471+D559+D521+D527+D500+D448+D623</f>
        <v>12</v>
      </c>
      <c r="E626" s="75"/>
      <c r="F626" s="75"/>
      <c r="G626" s="126"/>
      <c r="H626" s="126"/>
      <c r="I626" s="126"/>
      <c r="J626" s="126"/>
      <c r="O626" s="72"/>
    </row>
    <row r="627" spans="1:15" ht="18.75" customHeight="1">
      <c r="A627" s="68"/>
      <c r="B627" s="265" t="s">
        <v>259</v>
      </c>
      <c r="C627" s="69"/>
      <c r="D627" s="83">
        <f>SUM(D624:D626)</f>
        <v>106</v>
      </c>
      <c r="E627" s="83"/>
      <c r="F627" s="83"/>
      <c r="G627" s="87"/>
      <c r="H627" s="87"/>
      <c r="I627" s="385"/>
      <c r="J627" s="385"/>
      <c r="O627" s="72"/>
    </row>
    <row r="628" spans="1:15" ht="29.45" customHeight="1">
      <c r="A628" s="68"/>
      <c r="B628" s="542" t="s">
        <v>260</v>
      </c>
      <c r="C628" s="543"/>
      <c r="D628" s="98">
        <f>D624+D425+D79</f>
        <v>57</v>
      </c>
      <c r="E628" s="75"/>
      <c r="F628" s="75"/>
      <c r="G628" s="87"/>
      <c r="H628" s="87"/>
      <c r="I628" s="126"/>
      <c r="J628" s="126"/>
      <c r="O628" s="72"/>
    </row>
    <row r="629" spans="1:15" ht="26.45" customHeight="1">
      <c r="A629" s="68"/>
      <c r="B629" s="542" t="s">
        <v>261</v>
      </c>
      <c r="C629" s="543"/>
      <c r="D629" s="104">
        <f>D625+D426+D80</f>
        <v>281</v>
      </c>
      <c r="E629" s="75"/>
      <c r="F629" s="75"/>
      <c r="G629" s="87"/>
      <c r="H629" s="87"/>
      <c r="I629" s="126"/>
      <c r="J629" s="126"/>
      <c r="O629" s="72"/>
    </row>
    <row r="630" spans="1:15" ht="26.45" customHeight="1">
      <c r="A630" s="68"/>
      <c r="B630" s="542" t="s">
        <v>262</v>
      </c>
      <c r="C630" s="545"/>
      <c r="D630" s="98">
        <f>D626+D427+D81</f>
        <v>58</v>
      </c>
      <c r="E630" s="75"/>
      <c r="F630" s="75"/>
      <c r="G630" s="87"/>
      <c r="H630" s="87"/>
      <c r="I630" s="126"/>
      <c r="J630" s="126"/>
      <c r="O630" s="72"/>
    </row>
    <row r="631" spans="1:15" ht="22.5" customHeight="1">
      <c r="A631" s="68"/>
      <c r="B631" s="546" t="s">
        <v>263</v>
      </c>
      <c r="C631" s="547"/>
      <c r="D631" s="164">
        <f>SUM(D628:D630)</f>
        <v>396</v>
      </c>
      <c r="E631" s="83"/>
      <c r="F631" s="83"/>
      <c r="G631" s="87"/>
      <c r="H631" s="87"/>
      <c r="I631" s="385"/>
      <c r="J631" s="385"/>
      <c r="O631" s="72"/>
    </row>
    <row r="632" spans="1:15" ht="21.6" customHeight="1">
      <c r="A632" s="68"/>
      <c r="B632" s="165"/>
      <c r="C632" s="546" t="s">
        <v>264</v>
      </c>
      <c r="D632" s="548"/>
      <c r="E632" s="548"/>
      <c r="F632" s="548"/>
      <c r="G632" s="548"/>
      <c r="H632" s="548"/>
      <c r="I632" s="547"/>
      <c r="J632" s="363"/>
      <c r="O632" s="72"/>
    </row>
    <row r="633" spans="1:15" ht="15" customHeight="1">
      <c r="A633" s="374"/>
      <c r="B633" s="366"/>
      <c r="C633" s="111" t="s">
        <v>95</v>
      </c>
      <c r="D633" s="69"/>
      <c r="E633" s="62"/>
      <c r="F633" s="62"/>
      <c r="G633" s="68"/>
      <c r="H633" s="68"/>
      <c r="I633" s="62"/>
      <c r="J633" s="62"/>
      <c r="O633" s="72"/>
    </row>
    <row r="634" spans="1:15" ht="34.5" customHeight="1">
      <c r="A634" s="99" t="s">
        <v>1363</v>
      </c>
      <c r="B634" s="179" t="s">
        <v>86</v>
      </c>
      <c r="C634" s="82" t="s">
        <v>265</v>
      </c>
      <c r="D634" s="83"/>
      <c r="E634" s="62" t="s">
        <v>1435</v>
      </c>
      <c r="F634" s="62" t="s">
        <v>1435</v>
      </c>
      <c r="G634" s="68">
        <v>3</v>
      </c>
      <c r="H634" s="68">
        <v>3</v>
      </c>
      <c r="I634" s="62" t="s">
        <v>138</v>
      </c>
      <c r="J634" s="62" t="s">
        <v>138</v>
      </c>
      <c r="O634" s="72"/>
    </row>
    <row r="635" spans="1:15" ht="21.75" customHeight="1">
      <c r="A635" s="151"/>
      <c r="B635" s="273"/>
      <c r="C635" s="82" t="s">
        <v>1602</v>
      </c>
      <c r="D635" s="83"/>
      <c r="E635" s="62" t="s">
        <v>721</v>
      </c>
      <c r="F635" s="62" t="s">
        <v>721</v>
      </c>
      <c r="G635" s="68">
        <v>7</v>
      </c>
      <c r="H635" s="68">
        <v>7</v>
      </c>
      <c r="I635" s="62" t="s">
        <v>266</v>
      </c>
      <c r="J635" s="62" t="s">
        <v>266</v>
      </c>
      <c r="O635" s="72"/>
    </row>
    <row r="636" spans="1:15" ht="27.6" customHeight="1">
      <c r="A636" s="97"/>
      <c r="B636" s="251"/>
      <c r="C636" s="82" t="s">
        <v>1037</v>
      </c>
      <c r="D636" s="83"/>
      <c r="E636" s="75" t="s">
        <v>1038</v>
      </c>
      <c r="F636" s="75" t="s">
        <v>1038</v>
      </c>
      <c r="G636" s="68">
        <v>15</v>
      </c>
      <c r="H636" s="68">
        <v>15</v>
      </c>
      <c r="I636" s="75" t="s">
        <v>205</v>
      </c>
      <c r="J636" s="75" t="s">
        <v>205</v>
      </c>
      <c r="O636" s="72"/>
    </row>
    <row r="637" spans="1:15" ht="24" customHeight="1">
      <c r="A637" s="99"/>
      <c r="B637" s="179"/>
      <c r="C637" s="82" t="s">
        <v>1039</v>
      </c>
      <c r="D637" s="83"/>
      <c r="E637" s="62" t="s">
        <v>1040</v>
      </c>
      <c r="F637" s="62" t="s">
        <v>1040</v>
      </c>
      <c r="G637" s="68">
        <v>8</v>
      </c>
      <c r="H637" s="68">
        <v>8</v>
      </c>
      <c r="I637" s="62" t="s">
        <v>266</v>
      </c>
      <c r="J637" s="62" t="s">
        <v>266</v>
      </c>
      <c r="O637" s="72"/>
    </row>
    <row r="638" spans="1:15" ht="44.25" customHeight="1">
      <c r="A638" s="99"/>
      <c r="B638" s="179"/>
      <c r="C638" s="82" t="s">
        <v>1041</v>
      </c>
      <c r="D638" s="83"/>
      <c r="E638" s="75" t="s">
        <v>1042</v>
      </c>
      <c r="F638" s="75" t="s">
        <v>1042</v>
      </c>
      <c r="G638" s="68">
        <v>12</v>
      </c>
      <c r="H638" s="68">
        <v>12</v>
      </c>
      <c r="I638" s="75" t="s">
        <v>1028</v>
      </c>
      <c r="J638" s="75" t="s">
        <v>1028</v>
      </c>
      <c r="O638" s="72"/>
    </row>
    <row r="639" spans="1:15" ht="25.15" customHeight="1">
      <c r="A639" s="101"/>
      <c r="B639" s="254"/>
      <c r="C639" s="108" t="s">
        <v>1043</v>
      </c>
      <c r="D639" s="109"/>
      <c r="E639" s="86" t="s">
        <v>1360</v>
      </c>
      <c r="F639" s="86" t="s">
        <v>1360</v>
      </c>
      <c r="G639" s="70" t="s">
        <v>83</v>
      </c>
      <c r="H639" s="70" t="s">
        <v>83</v>
      </c>
      <c r="I639" s="68" t="s">
        <v>178</v>
      </c>
      <c r="J639" s="68" t="s">
        <v>178</v>
      </c>
      <c r="O639" s="72"/>
    </row>
    <row r="640" spans="1:15" ht="32.25" customHeight="1">
      <c r="A640" s="99"/>
      <c r="B640" s="179"/>
      <c r="C640" s="82" t="s">
        <v>1361</v>
      </c>
      <c r="D640" s="83"/>
      <c r="E640" s="75" t="s">
        <v>1179</v>
      </c>
      <c r="F640" s="75" t="s">
        <v>1179</v>
      </c>
      <c r="G640" s="68">
        <v>9</v>
      </c>
      <c r="H640" s="68">
        <v>9</v>
      </c>
      <c r="I640" s="75" t="s">
        <v>205</v>
      </c>
      <c r="J640" s="75" t="s">
        <v>205</v>
      </c>
      <c r="O640" s="72"/>
    </row>
    <row r="641" spans="1:15" ht="31.5" customHeight="1">
      <c r="A641" s="99"/>
      <c r="B641" s="179"/>
      <c r="C641" s="82" t="s">
        <v>1603</v>
      </c>
      <c r="D641" s="83"/>
      <c r="E641" s="75" t="s">
        <v>1604</v>
      </c>
      <c r="F641" s="75" t="s">
        <v>1604</v>
      </c>
      <c r="G641" s="68">
        <v>11</v>
      </c>
      <c r="H641" s="68">
        <v>11</v>
      </c>
      <c r="I641" s="75" t="s">
        <v>1028</v>
      </c>
      <c r="J641" s="75" t="s">
        <v>1028</v>
      </c>
      <c r="O641" s="72"/>
    </row>
    <row r="642" spans="1:15" ht="15" customHeight="1">
      <c r="A642" s="377"/>
      <c r="B642" s="373"/>
      <c r="C642" s="69" t="s">
        <v>104</v>
      </c>
      <c r="D642" s="116">
        <v>8</v>
      </c>
      <c r="E642" s="75"/>
      <c r="F642" s="75"/>
      <c r="G642" s="68"/>
      <c r="H642" s="68"/>
      <c r="I642" s="75"/>
      <c r="J642" s="75"/>
      <c r="O642" s="72"/>
    </row>
    <row r="643" spans="1:15" ht="15" customHeight="1">
      <c r="A643" s="376"/>
      <c r="B643" s="371"/>
      <c r="C643" s="111" t="s">
        <v>110</v>
      </c>
      <c r="D643" s="116"/>
      <c r="E643" s="75"/>
      <c r="F643" s="75"/>
      <c r="G643" s="68"/>
      <c r="H643" s="68"/>
      <c r="I643" s="75"/>
      <c r="J643" s="75"/>
      <c r="O643" s="72"/>
    </row>
    <row r="644" spans="1:15" ht="30" customHeight="1">
      <c r="A644" s="99" t="s">
        <v>1366</v>
      </c>
      <c r="B644" s="179" t="s">
        <v>89</v>
      </c>
      <c r="C644" s="65" t="s">
        <v>1045</v>
      </c>
      <c r="D644" s="78"/>
      <c r="E644" s="75" t="s">
        <v>1046</v>
      </c>
      <c r="F644" s="75" t="s">
        <v>1046</v>
      </c>
      <c r="G644" s="68">
        <v>4</v>
      </c>
      <c r="H644" s="68">
        <v>4</v>
      </c>
      <c r="I644" s="75" t="s">
        <v>1047</v>
      </c>
      <c r="J644" s="75" t="s">
        <v>1047</v>
      </c>
      <c r="O644" s="72"/>
    </row>
    <row r="645" spans="1:15" ht="27" customHeight="1">
      <c r="A645" s="117"/>
      <c r="B645" s="260"/>
      <c r="C645" s="65" t="s">
        <v>1048</v>
      </c>
      <c r="D645" s="78"/>
      <c r="E645" s="75" t="s">
        <v>1049</v>
      </c>
      <c r="F645" s="75" t="s">
        <v>1049</v>
      </c>
      <c r="G645" s="68">
        <v>9</v>
      </c>
      <c r="H645" s="68">
        <v>9</v>
      </c>
      <c r="I645" s="75" t="s">
        <v>1047</v>
      </c>
      <c r="J645" s="75" t="s">
        <v>1047</v>
      </c>
      <c r="O645" s="72"/>
    </row>
    <row r="646" spans="1:15" ht="15" customHeight="1">
      <c r="A646" s="117"/>
      <c r="B646" s="260"/>
      <c r="C646" s="69" t="s">
        <v>112</v>
      </c>
      <c r="D646" s="103">
        <v>2</v>
      </c>
      <c r="E646" s="83"/>
      <c r="F646" s="83"/>
      <c r="G646" s="125"/>
      <c r="H646" s="125"/>
      <c r="I646" s="83"/>
      <c r="J646" s="83"/>
      <c r="O646" s="72"/>
    </row>
    <row r="647" spans="1:15" ht="18" customHeight="1">
      <c r="A647" s="117"/>
      <c r="B647" s="260"/>
      <c r="C647" s="111" t="s">
        <v>95</v>
      </c>
      <c r="D647" s="82"/>
      <c r="E647" s="65"/>
      <c r="F647" s="65"/>
      <c r="G647" s="80"/>
      <c r="H647" s="80"/>
      <c r="I647" s="80"/>
      <c r="J647" s="80"/>
      <c r="O647" s="72"/>
    </row>
    <row r="648" spans="1:15" ht="25.5" customHeight="1">
      <c r="A648" s="375"/>
      <c r="B648" s="369"/>
      <c r="C648" s="65" t="s">
        <v>267</v>
      </c>
      <c r="D648" s="69"/>
      <c r="E648" s="62" t="s">
        <v>711</v>
      </c>
      <c r="F648" s="62" t="s">
        <v>711</v>
      </c>
      <c r="G648" s="68">
        <v>6</v>
      </c>
      <c r="H648" s="68">
        <v>6</v>
      </c>
      <c r="I648" s="53" t="s">
        <v>178</v>
      </c>
      <c r="J648" s="53" t="s">
        <v>178</v>
      </c>
      <c r="O648" s="72"/>
    </row>
    <row r="649" spans="1:15" ht="25.5" customHeight="1">
      <c r="A649" s="99"/>
      <c r="B649" s="179"/>
      <c r="C649" s="54" t="s">
        <v>268</v>
      </c>
      <c r="D649" s="83"/>
      <c r="E649" s="53" t="s">
        <v>1436</v>
      </c>
      <c r="F649" s="53" t="s">
        <v>1436</v>
      </c>
      <c r="G649" s="53">
        <v>6</v>
      </c>
      <c r="H649" s="53">
        <v>6</v>
      </c>
      <c r="I649" s="53" t="s">
        <v>178</v>
      </c>
      <c r="J649" s="53" t="s">
        <v>178</v>
      </c>
      <c r="O649" s="72"/>
    </row>
    <row r="650" spans="1:15" ht="28.5" customHeight="1">
      <c r="A650" s="99"/>
      <c r="B650" s="179"/>
      <c r="C650" s="82" t="s">
        <v>1050</v>
      </c>
      <c r="D650" s="83"/>
      <c r="E650" s="75" t="s">
        <v>1044</v>
      </c>
      <c r="F650" s="75" t="s">
        <v>1044</v>
      </c>
      <c r="G650" s="68">
        <v>6</v>
      </c>
      <c r="H650" s="68">
        <v>6</v>
      </c>
      <c r="I650" s="75" t="s">
        <v>1051</v>
      </c>
      <c r="J650" s="75" t="s">
        <v>1051</v>
      </c>
      <c r="O650" s="72"/>
    </row>
    <row r="651" spans="1:15" ht="22.5" customHeight="1">
      <c r="A651" s="99"/>
      <c r="B651" s="179"/>
      <c r="C651" s="54" t="s">
        <v>1605</v>
      </c>
      <c r="D651" s="83"/>
      <c r="E651" s="53" t="s">
        <v>1508</v>
      </c>
      <c r="F651" s="53" t="s">
        <v>1508</v>
      </c>
      <c r="G651" s="53">
        <v>5</v>
      </c>
      <c r="H651" s="53">
        <v>5</v>
      </c>
      <c r="I651" s="53" t="s">
        <v>178</v>
      </c>
      <c r="J651" s="53" t="s">
        <v>178</v>
      </c>
      <c r="O651" s="72"/>
    </row>
    <row r="652" spans="1:15" ht="15" customHeight="1">
      <c r="A652" s="377"/>
      <c r="B652" s="373"/>
      <c r="C652" s="69" t="s">
        <v>104</v>
      </c>
      <c r="D652" s="116">
        <v>4</v>
      </c>
      <c r="E652" s="75"/>
      <c r="F652" s="75"/>
      <c r="G652" s="68"/>
      <c r="H652" s="68"/>
      <c r="I652" s="75"/>
      <c r="J652" s="75"/>
      <c r="O652" s="72"/>
    </row>
    <row r="653" spans="1:15" ht="15" customHeight="1">
      <c r="A653" s="99"/>
      <c r="B653" s="179"/>
      <c r="C653" s="111" t="s">
        <v>95</v>
      </c>
      <c r="D653" s="83"/>
      <c r="E653" s="75"/>
      <c r="F653" s="75"/>
      <c r="G653" s="68"/>
      <c r="H653" s="68"/>
      <c r="I653" s="75"/>
      <c r="J653" s="75"/>
      <c r="O653" s="72"/>
    </row>
    <row r="654" spans="1:15" ht="24" customHeight="1">
      <c r="A654" s="99" t="s">
        <v>1607</v>
      </c>
      <c r="B654" s="179" t="s">
        <v>87</v>
      </c>
      <c r="C654" s="82" t="s">
        <v>1052</v>
      </c>
      <c r="D654" s="83"/>
      <c r="E654" s="75" t="s">
        <v>1053</v>
      </c>
      <c r="F654" s="75" t="s">
        <v>1053</v>
      </c>
      <c r="G654" s="68">
        <v>7</v>
      </c>
      <c r="H654" s="68">
        <v>7</v>
      </c>
      <c r="I654" s="75" t="s">
        <v>272</v>
      </c>
      <c r="J654" s="75" t="s">
        <v>272</v>
      </c>
      <c r="O654" s="72"/>
    </row>
    <row r="655" spans="1:15" ht="30.75" customHeight="1">
      <c r="A655" s="99"/>
      <c r="B655" s="179"/>
      <c r="C655" s="82" t="s">
        <v>1364</v>
      </c>
      <c r="D655" s="83"/>
      <c r="E655" s="75" t="s">
        <v>1054</v>
      </c>
      <c r="F655" s="75" t="s">
        <v>1054</v>
      </c>
      <c r="G655" s="68">
        <v>7</v>
      </c>
      <c r="H655" s="68">
        <v>7</v>
      </c>
      <c r="I655" s="75" t="s">
        <v>1626</v>
      </c>
      <c r="J655" s="75" t="s">
        <v>1626</v>
      </c>
      <c r="O655" s="72"/>
    </row>
    <row r="656" spans="1:15" ht="30" customHeight="1">
      <c r="A656" s="99"/>
      <c r="B656" s="179"/>
      <c r="C656" s="82" t="s">
        <v>1055</v>
      </c>
      <c r="D656" s="83"/>
      <c r="E656" s="75" t="s">
        <v>338</v>
      </c>
      <c r="F656" s="75" t="s">
        <v>338</v>
      </c>
      <c r="G656" s="68">
        <v>7</v>
      </c>
      <c r="H656" s="68">
        <v>7</v>
      </c>
      <c r="I656" s="75" t="s">
        <v>1056</v>
      </c>
      <c r="J656" s="75" t="s">
        <v>1056</v>
      </c>
      <c r="O656" s="72"/>
    </row>
    <row r="657" spans="1:15" ht="31.5" customHeight="1">
      <c r="A657" s="99"/>
      <c r="B657" s="179"/>
      <c r="C657" s="82" t="s">
        <v>1057</v>
      </c>
      <c r="D657" s="83"/>
      <c r="E657" s="75" t="s">
        <v>883</v>
      </c>
      <c r="F657" s="75" t="s">
        <v>883</v>
      </c>
      <c r="G657" s="68">
        <v>6</v>
      </c>
      <c r="H657" s="68">
        <v>6</v>
      </c>
      <c r="I657" s="75" t="s">
        <v>1056</v>
      </c>
      <c r="J657" s="75" t="s">
        <v>1056</v>
      </c>
      <c r="O657" s="72"/>
    </row>
    <row r="658" spans="1:15" ht="30.75" customHeight="1">
      <c r="A658" s="99"/>
      <c r="B658" s="179"/>
      <c r="C658" s="82" t="s">
        <v>1365</v>
      </c>
      <c r="D658" s="83"/>
      <c r="E658" s="75" t="s">
        <v>1271</v>
      </c>
      <c r="F658" s="75" t="s">
        <v>1271</v>
      </c>
      <c r="G658" s="68">
        <v>4</v>
      </c>
      <c r="H658" s="68">
        <v>4</v>
      </c>
      <c r="I658" s="75" t="s">
        <v>1627</v>
      </c>
      <c r="J658" s="75" t="s">
        <v>1627</v>
      </c>
      <c r="O658" s="72"/>
    </row>
    <row r="659" spans="1:15" ht="25.5" customHeight="1">
      <c r="A659" s="99"/>
      <c r="B659" s="179"/>
      <c r="C659" s="82" t="s">
        <v>1606</v>
      </c>
      <c r="D659" s="83"/>
      <c r="E659" s="75" t="s">
        <v>1525</v>
      </c>
      <c r="F659" s="75" t="s">
        <v>1525</v>
      </c>
      <c r="G659" s="68">
        <v>6</v>
      </c>
      <c r="H659" s="68">
        <v>6</v>
      </c>
      <c r="I659" s="75" t="s">
        <v>1056</v>
      </c>
      <c r="J659" s="75" t="s">
        <v>1056</v>
      </c>
      <c r="O659" s="72"/>
    </row>
    <row r="660" spans="1:15" ht="17.25" customHeight="1">
      <c r="A660" s="377"/>
      <c r="B660" s="373"/>
      <c r="C660" s="69" t="s">
        <v>104</v>
      </c>
      <c r="D660" s="116">
        <v>6</v>
      </c>
      <c r="E660" s="75"/>
      <c r="F660" s="75"/>
      <c r="G660" s="68"/>
      <c r="H660" s="68"/>
      <c r="I660" s="75"/>
      <c r="J660" s="75"/>
      <c r="O660" s="72"/>
    </row>
    <row r="661" spans="1:15" ht="15" customHeight="1">
      <c r="A661" s="97"/>
      <c r="B661" s="251"/>
      <c r="C661" s="111" t="s">
        <v>95</v>
      </c>
      <c r="D661" s="83"/>
      <c r="E661" s="75"/>
      <c r="F661" s="75"/>
      <c r="G661" s="68"/>
      <c r="H661" s="68"/>
      <c r="I661" s="75"/>
      <c r="J661" s="75"/>
      <c r="O661" s="72"/>
    </row>
    <row r="662" spans="1:15" ht="24" customHeight="1">
      <c r="A662" s="99" t="s">
        <v>1628</v>
      </c>
      <c r="B662" s="179" t="s">
        <v>283</v>
      </c>
      <c r="C662" s="82" t="s">
        <v>1058</v>
      </c>
      <c r="D662" s="83"/>
      <c r="E662" s="75" t="s">
        <v>1437</v>
      </c>
      <c r="F662" s="75" t="s">
        <v>1437</v>
      </c>
      <c r="G662" s="68">
        <v>16</v>
      </c>
      <c r="H662" s="68">
        <v>16</v>
      </c>
      <c r="I662" s="98" t="s">
        <v>999</v>
      </c>
      <c r="J662" s="98" t="s">
        <v>999</v>
      </c>
      <c r="O662" s="72"/>
    </row>
    <row r="663" spans="1:15" ht="31.5" customHeight="1">
      <c r="A663" s="99"/>
      <c r="B663" s="179"/>
      <c r="C663" s="82" t="s">
        <v>1608</v>
      </c>
      <c r="D663" s="83"/>
      <c r="E663" s="75" t="s">
        <v>1629</v>
      </c>
      <c r="F663" s="75" t="s">
        <v>1629</v>
      </c>
      <c r="G663" s="68">
        <v>4</v>
      </c>
      <c r="H663" s="68">
        <v>4</v>
      </c>
      <c r="I663" s="75" t="s">
        <v>135</v>
      </c>
      <c r="J663" s="75" t="s">
        <v>135</v>
      </c>
      <c r="O663" s="72"/>
    </row>
    <row r="664" spans="1:15" ht="17.25" customHeight="1">
      <c r="A664" s="377"/>
      <c r="B664" s="373"/>
      <c r="C664" s="69" t="s">
        <v>104</v>
      </c>
      <c r="D664" s="116">
        <v>2</v>
      </c>
      <c r="E664" s="75"/>
      <c r="F664" s="75"/>
      <c r="G664" s="68"/>
      <c r="H664" s="68"/>
      <c r="I664" s="75"/>
      <c r="J664" s="75"/>
      <c r="O664" s="72"/>
    </row>
    <row r="665" spans="1:15" ht="15.75" customHeight="1">
      <c r="A665" s="549">
        <v>64</v>
      </c>
      <c r="B665" s="552" t="s">
        <v>1693</v>
      </c>
      <c r="C665" s="111" t="s">
        <v>95</v>
      </c>
      <c r="D665" s="83"/>
      <c r="E665" s="75"/>
      <c r="F665" s="75"/>
      <c r="G665" s="68"/>
      <c r="H665" s="68"/>
      <c r="I665" s="75"/>
      <c r="J665" s="75"/>
      <c r="O665" s="72"/>
    </row>
    <row r="666" spans="1:15" ht="21.75" customHeight="1">
      <c r="A666" s="550"/>
      <c r="B666" s="553"/>
      <c r="C666" s="82" t="s">
        <v>1059</v>
      </c>
      <c r="D666" s="83"/>
      <c r="E666" s="75" t="s">
        <v>1060</v>
      </c>
      <c r="F666" s="75" t="s">
        <v>1060</v>
      </c>
      <c r="G666" s="68">
        <v>10</v>
      </c>
      <c r="H666" s="68">
        <v>10</v>
      </c>
      <c r="I666" s="94" t="s">
        <v>389</v>
      </c>
      <c r="J666" s="94" t="s">
        <v>389</v>
      </c>
      <c r="O666" s="72"/>
    </row>
    <row r="667" spans="1:15" ht="40.5" customHeight="1">
      <c r="A667" s="550"/>
      <c r="B667" s="553"/>
      <c r="C667" s="82" t="s">
        <v>1367</v>
      </c>
      <c r="D667" s="83"/>
      <c r="E667" s="75" t="s">
        <v>1609</v>
      </c>
      <c r="F667" s="75" t="s">
        <v>1609</v>
      </c>
      <c r="G667" s="68">
        <v>10</v>
      </c>
      <c r="H667" s="68">
        <v>10</v>
      </c>
      <c r="I667" s="94" t="s">
        <v>389</v>
      </c>
      <c r="J667" s="94" t="s">
        <v>389</v>
      </c>
      <c r="O667" s="72"/>
    </row>
    <row r="668" spans="1:15" ht="21.75" customHeight="1">
      <c r="A668" s="551"/>
      <c r="B668" s="554"/>
      <c r="C668" s="69" t="s">
        <v>104</v>
      </c>
      <c r="D668" s="116">
        <v>2</v>
      </c>
      <c r="E668" s="75"/>
      <c r="F668" s="75"/>
      <c r="G668" s="68"/>
      <c r="H668" s="68"/>
      <c r="I668" s="75"/>
      <c r="J668" s="75"/>
      <c r="O668" s="72"/>
    </row>
    <row r="669" spans="1:15" ht="18" customHeight="1">
      <c r="A669" s="68"/>
      <c r="B669" s="542" t="s">
        <v>125</v>
      </c>
      <c r="C669" s="543"/>
      <c r="D669" s="104">
        <f>D646</f>
        <v>2</v>
      </c>
      <c r="E669" s="75"/>
      <c r="F669" s="75"/>
      <c r="G669" s="68"/>
      <c r="H669" s="68"/>
      <c r="I669" s="75"/>
      <c r="J669" s="75"/>
      <c r="O669" s="72"/>
    </row>
    <row r="670" spans="1:15" ht="18" customHeight="1">
      <c r="A670" s="68"/>
      <c r="B670" s="542" t="s">
        <v>126</v>
      </c>
      <c r="C670" s="543"/>
      <c r="D670" s="68">
        <f>D668+D664+D660+D652+D642</f>
        <v>22</v>
      </c>
      <c r="E670" s="75"/>
      <c r="F670" s="75"/>
      <c r="G670" s="68"/>
      <c r="H670" s="68"/>
      <c r="I670" s="75"/>
      <c r="J670" s="75"/>
      <c r="O670" s="72"/>
    </row>
    <row r="671" spans="1:15" ht="23.25" customHeight="1">
      <c r="A671" s="68"/>
      <c r="B671" s="542" t="s">
        <v>273</v>
      </c>
      <c r="C671" s="543"/>
      <c r="D671" s="83">
        <f>D670+D669</f>
        <v>24</v>
      </c>
      <c r="E671" s="75"/>
      <c r="F671" s="75"/>
      <c r="G671" s="68"/>
      <c r="H671" s="68"/>
      <c r="I671" s="98"/>
      <c r="J671" s="98"/>
      <c r="O671" s="72"/>
    </row>
    <row r="672" spans="1:15" ht="18" customHeight="1">
      <c r="A672" s="68"/>
      <c r="B672" s="542" t="s">
        <v>125</v>
      </c>
      <c r="C672" s="543"/>
      <c r="D672" s="98">
        <f>D669+D624+D425+D79</f>
        <v>59</v>
      </c>
      <c r="E672" s="62"/>
      <c r="F672" s="62"/>
      <c r="G672" s="68"/>
      <c r="H672" s="68"/>
      <c r="I672" s="75"/>
      <c r="J672" s="75"/>
      <c r="O672" s="72"/>
    </row>
    <row r="673" spans="1:15" ht="18" customHeight="1">
      <c r="A673" s="68"/>
      <c r="B673" s="542" t="s">
        <v>126</v>
      </c>
      <c r="C673" s="543"/>
      <c r="D673" s="98">
        <f>D670+D629</f>
        <v>303</v>
      </c>
      <c r="E673" s="62"/>
      <c r="F673" s="62"/>
      <c r="G673" s="68"/>
      <c r="H673" s="68"/>
      <c r="I673" s="75"/>
      <c r="J673" s="75"/>
      <c r="O673" s="72"/>
    </row>
    <row r="674" spans="1:15" ht="18" customHeight="1">
      <c r="A674" s="68"/>
      <c r="B674" s="542" t="s">
        <v>127</v>
      </c>
      <c r="C674" s="543"/>
      <c r="D674" s="98">
        <f>D626+D427+D81</f>
        <v>58</v>
      </c>
      <c r="E674" s="62"/>
      <c r="F674" s="62"/>
      <c r="G674" s="68"/>
      <c r="H674" s="68"/>
      <c r="I674" s="75"/>
      <c r="J674" s="75"/>
      <c r="O674" s="72"/>
    </row>
    <row r="675" spans="1:15" ht="23.25" customHeight="1">
      <c r="A675" s="68"/>
      <c r="B675" s="265" t="s">
        <v>92</v>
      </c>
      <c r="C675" s="69"/>
      <c r="D675" s="164">
        <f>SUM(D672:D674)</f>
        <v>420</v>
      </c>
      <c r="E675" s="62"/>
      <c r="F675" s="62"/>
      <c r="G675" s="68"/>
      <c r="H675" s="68"/>
      <c r="I675" s="62"/>
      <c r="J675" s="62"/>
      <c r="O675" s="72"/>
    </row>
    <row r="676" spans="1:15" ht="22.5" customHeight="1">
      <c r="A676" s="166"/>
      <c r="B676" s="167"/>
      <c r="C676" s="118"/>
      <c r="D676" s="168"/>
      <c r="E676" s="398"/>
      <c r="F676" s="398"/>
      <c r="G676" s="166"/>
      <c r="H676" s="166"/>
      <c r="I676" s="166"/>
      <c r="J676" s="166"/>
      <c r="K676" s="166"/>
      <c r="L676" s="166"/>
      <c r="M676" s="399"/>
      <c r="N676" s="399"/>
      <c r="O676" s="269"/>
    </row>
    <row r="677" spans="1:15" s="57" customFormat="1" ht="24.75" customHeight="1">
      <c r="A677" s="137"/>
      <c r="B677" s="138"/>
      <c r="E677" s="139"/>
      <c r="F677" s="139"/>
      <c r="G677" s="47"/>
      <c r="H677" s="47"/>
      <c r="I677" s="47"/>
      <c r="J677" s="47"/>
      <c r="K677" s="47"/>
      <c r="L677" s="47"/>
      <c r="M677" s="47"/>
      <c r="N677" s="47"/>
      <c r="O677" s="170"/>
    </row>
    <row r="678" spans="1:15" s="57" customFormat="1" ht="39" customHeight="1">
      <c r="A678" s="137"/>
      <c r="B678" s="138"/>
      <c r="E678" s="139"/>
      <c r="F678" s="139"/>
      <c r="G678" s="47"/>
      <c r="H678" s="47"/>
      <c r="I678" s="544"/>
      <c r="J678" s="544"/>
      <c r="K678" s="544"/>
      <c r="L678" s="362"/>
      <c r="M678" s="47"/>
      <c r="N678" s="47"/>
      <c r="O678" s="170"/>
    </row>
    <row r="679" spans="1:15" s="34" customFormat="1" ht="20.25" customHeight="1">
      <c r="A679" s="46"/>
      <c r="B679" s="127"/>
      <c r="E679" s="186"/>
      <c r="F679" s="186"/>
      <c r="G679" s="129"/>
      <c r="H679" s="129"/>
      <c r="I679" s="129"/>
      <c r="J679" s="129"/>
      <c r="K679" s="130"/>
      <c r="L679" s="130"/>
      <c r="M679" s="129"/>
      <c r="N679" s="129"/>
      <c r="O679" s="270"/>
    </row>
    <row r="680" spans="1:15" s="57" customFormat="1" ht="21" customHeight="1">
      <c r="A680" s="137"/>
      <c r="B680" s="568"/>
      <c r="C680" s="568"/>
      <c r="E680" s="139"/>
      <c r="F680" s="139"/>
      <c r="G680" s="47"/>
      <c r="H680" s="47"/>
      <c r="I680" s="47"/>
      <c r="J680" s="47"/>
      <c r="K680" s="47"/>
      <c r="L680" s="47"/>
      <c r="M680" s="400"/>
      <c r="N680" s="400"/>
      <c r="O680" s="170"/>
    </row>
    <row r="681" spans="1:15" s="57" customFormat="1" ht="24.75" customHeight="1">
      <c r="A681" s="137"/>
      <c r="B681" s="141"/>
      <c r="D681" s="171"/>
      <c r="E681" s="223"/>
      <c r="F681" s="223"/>
      <c r="G681" s="47"/>
      <c r="H681" s="47"/>
      <c r="I681" s="47"/>
      <c r="J681" s="47"/>
      <c r="K681" s="401"/>
      <c r="L681" s="401"/>
      <c r="M681" s="47"/>
      <c r="N681" s="47"/>
      <c r="O681" s="170"/>
    </row>
    <row r="682" spans="1:15" s="34" customFormat="1" ht="12.75">
      <c r="A682" s="46"/>
      <c r="B682" s="39"/>
      <c r="C682" s="127"/>
      <c r="D682" s="128"/>
      <c r="E682" s="224"/>
      <c r="F682" s="224"/>
      <c r="G682" s="129"/>
      <c r="H682" s="129"/>
      <c r="I682" s="129"/>
      <c r="J682" s="129"/>
      <c r="K682" s="130"/>
      <c r="L682" s="130"/>
      <c r="M682" s="129"/>
      <c r="N682" s="129"/>
      <c r="O682" s="270"/>
    </row>
    <row r="683" spans="1:15">
      <c r="A683" s="166"/>
      <c r="B683" s="266"/>
      <c r="C683" s="119"/>
      <c r="D683" s="267"/>
      <c r="E683" s="402"/>
      <c r="F683" s="402"/>
      <c r="G683" s="119"/>
      <c r="H683" s="119"/>
      <c r="I683" s="119"/>
      <c r="J683" s="119"/>
      <c r="K683" s="119"/>
      <c r="L683" s="119"/>
      <c r="M683" s="119"/>
      <c r="N683" s="119"/>
      <c r="O683" s="271"/>
    </row>
    <row r="684" spans="1:15">
      <c r="A684" s="166"/>
      <c r="B684" s="266"/>
      <c r="C684" s="119"/>
      <c r="D684" s="267"/>
      <c r="E684" s="402"/>
      <c r="F684" s="402"/>
      <c r="G684" s="119"/>
      <c r="H684" s="119"/>
      <c r="I684" s="119"/>
      <c r="J684" s="119"/>
      <c r="K684" s="119"/>
      <c r="L684" s="119"/>
      <c r="M684" s="119"/>
      <c r="N684" s="119"/>
      <c r="O684" s="269"/>
    </row>
    <row r="685" spans="1:15">
      <c r="A685" s="166"/>
      <c r="B685" s="266"/>
      <c r="C685" s="119"/>
      <c r="D685" s="267"/>
      <c r="E685" s="402"/>
      <c r="F685" s="402"/>
      <c r="G685" s="119"/>
      <c r="H685" s="119"/>
      <c r="I685" s="119"/>
      <c r="J685" s="119"/>
      <c r="K685" s="119"/>
      <c r="L685" s="119"/>
      <c r="M685" s="119"/>
      <c r="N685" s="119"/>
      <c r="O685" s="269"/>
    </row>
    <row r="686" spans="1:15">
      <c r="A686" s="166"/>
      <c r="B686" s="266"/>
      <c r="C686" s="119"/>
      <c r="D686" s="267"/>
      <c r="E686" s="402"/>
      <c r="F686" s="402"/>
      <c r="G686" s="119"/>
      <c r="H686" s="119"/>
      <c r="I686" s="119"/>
      <c r="J686" s="119"/>
      <c r="K686" s="119"/>
      <c r="L686" s="119"/>
      <c r="M686" s="119"/>
      <c r="N686" s="119"/>
      <c r="O686" s="269"/>
    </row>
    <row r="687" spans="1:15">
      <c r="A687" s="166"/>
      <c r="B687" s="266"/>
      <c r="C687" s="119"/>
      <c r="D687" s="267"/>
      <c r="E687" s="402"/>
      <c r="F687" s="402"/>
      <c r="G687" s="119"/>
      <c r="H687" s="119"/>
      <c r="I687" s="119"/>
      <c r="J687" s="119"/>
      <c r="K687" s="119"/>
      <c r="L687" s="119"/>
      <c r="M687" s="119"/>
      <c r="N687" s="119"/>
      <c r="O687" s="269"/>
    </row>
    <row r="688" spans="1:15">
      <c r="O688" s="269"/>
    </row>
    <row r="689" spans="4:15">
      <c r="O689" s="269"/>
    </row>
    <row r="690" spans="4:15">
      <c r="O690" s="269"/>
    </row>
    <row r="691" spans="4:15">
      <c r="D691" s="72"/>
      <c r="O691" s="269"/>
    </row>
    <row r="692" spans="4:15">
      <c r="D692" s="72"/>
      <c r="O692" s="269"/>
    </row>
  </sheetData>
  <mergeCells count="75">
    <mergeCell ref="B680:C680"/>
    <mergeCell ref="C8:C9"/>
    <mergeCell ref="D8:D9"/>
    <mergeCell ref="G8:H8"/>
    <mergeCell ref="E8:F8"/>
    <mergeCell ref="B426:C426"/>
    <mergeCell ref="B427:C427"/>
    <mergeCell ref="B11:C11"/>
    <mergeCell ref="B79:C79"/>
    <mergeCell ref="B80:C80"/>
    <mergeCell ref="B81:C81"/>
    <mergeCell ref="B83:C83"/>
    <mergeCell ref="B425:C425"/>
    <mergeCell ref="B625:C625"/>
    <mergeCell ref="B626:C626"/>
    <mergeCell ref="B628:C628"/>
    <mergeCell ref="AD2:AE2"/>
    <mergeCell ref="P2:Q2"/>
    <mergeCell ref="R2:S2"/>
    <mergeCell ref="T2:U2"/>
    <mergeCell ref="V2:W2"/>
    <mergeCell ref="X2:Y2"/>
    <mergeCell ref="Z2:AA2"/>
    <mergeCell ref="AB2:AC2"/>
    <mergeCell ref="AX2:AY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F2:H2"/>
    <mergeCell ref="A4:O4"/>
    <mergeCell ref="I8:J8"/>
    <mergeCell ref="K2:O2"/>
    <mergeCell ref="A2:C2"/>
    <mergeCell ref="K3:O3"/>
    <mergeCell ref="A5:O5"/>
    <mergeCell ref="A7:O7"/>
    <mergeCell ref="A6:O6"/>
    <mergeCell ref="A8:A9"/>
    <mergeCell ref="B8:B9"/>
    <mergeCell ref="A437:A439"/>
    <mergeCell ref="B437:B439"/>
    <mergeCell ref="A440:A442"/>
    <mergeCell ref="B440:B442"/>
    <mergeCell ref="A457:A459"/>
    <mergeCell ref="B457:B459"/>
    <mergeCell ref="A460:A462"/>
    <mergeCell ref="A472:A474"/>
    <mergeCell ref="B472:B474"/>
    <mergeCell ref="B460:B462"/>
    <mergeCell ref="A519:A521"/>
    <mergeCell ref="B519:B521"/>
    <mergeCell ref="A528:A531"/>
    <mergeCell ref="B528:B531"/>
    <mergeCell ref="A560:A562"/>
    <mergeCell ref="B560:B562"/>
    <mergeCell ref="B624:C624"/>
    <mergeCell ref="B629:C629"/>
    <mergeCell ref="B630:C630"/>
    <mergeCell ref="B631:C631"/>
    <mergeCell ref="C632:I632"/>
    <mergeCell ref="A665:A668"/>
    <mergeCell ref="B665:B668"/>
    <mergeCell ref="B674:C674"/>
    <mergeCell ref="I678:K678"/>
    <mergeCell ref="B669:C669"/>
    <mergeCell ref="B670:C670"/>
    <mergeCell ref="B671:C671"/>
    <mergeCell ref="B672:C672"/>
    <mergeCell ref="B673:C673"/>
  </mergeCells>
  <pageMargins left="0.19685039370078741" right="0.19685039370078741" top="0.62992125984251968" bottom="0.39370078740157483" header="0" footer="0.19685039370078741"/>
  <pageSetup paperSize="9" scale="85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B131"/>
  <sheetViews>
    <sheetView zoomScale="90" zoomScaleNormal="90" workbookViewId="0">
      <selection activeCell="I62" sqref="I62"/>
    </sheetView>
  </sheetViews>
  <sheetFormatPr defaultColWidth="9.140625" defaultRowHeight="12.75"/>
  <cols>
    <col min="1" max="1" width="4" style="47" customWidth="1"/>
    <col min="2" max="2" width="11.42578125" style="38" customWidth="1"/>
    <col min="3" max="3" width="38.7109375" style="131" customWidth="1"/>
    <col min="4" max="4" width="5.42578125" style="132" customWidth="1"/>
    <col min="5" max="5" width="11.28515625" style="132" customWidth="1"/>
    <col min="6" max="6" width="11.5703125" style="34" customWidth="1"/>
    <col min="7" max="7" width="5.28515625" style="34" customWidth="1"/>
    <col min="8" max="8" width="5" style="34" customWidth="1"/>
    <col min="9" max="9" width="13.140625" style="34" customWidth="1"/>
    <col min="10" max="10" width="12.140625" style="133" customWidth="1"/>
    <col min="11" max="11" width="5" style="34" customWidth="1"/>
    <col min="12" max="12" width="4.85546875" style="131" customWidth="1"/>
    <col min="13" max="13" width="12.5703125" style="34" customWidth="1"/>
    <col min="14" max="14" width="10.42578125" style="34" customWidth="1"/>
    <col min="15" max="15" width="13.28515625" style="34" customWidth="1"/>
    <col min="16" max="243" width="9.140625" style="34"/>
    <col min="244" max="244" width="5.140625" style="34" customWidth="1"/>
    <col min="245" max="245" width="19.5703125" style="34" customWidth="1"/>
    <col min="246" max="246" width="42.42578125" style="34" customWidth="1"/>
    <col min="247" max="252" width="15.5703125" style="34" customWidth="1"/>
    <col min="253" max="253" width="18.85546875" style="34" customWidth="1"/>
    <col min="254" max="254" width="13.5703125" style="34" customWidth="1"/>
    <col min="255" max="255" width="12.42578125" style="34" customWidth="1"/>
    <col min="256" max="256" width="13.42578125" style="34" customWidth="1"/>
    <col min="257" max="257" width="13" style="34" customWidth="1"/>
    <col min="258" max="499" width="9.140625" style="34"/>
    <col min="500" max="500" width="5.140625" style="34" customWidth="1"/>
    <col min="501" max="501" width="19.5703125" style="34" customWidth="1"/>
    <col min="502" max="502" width="42.42578125" style="34" customWidth="1"/>
    <col min="503" max="508" width="15.5703125" style="34" customWidth="1"/>
    <col min="509" max="509" width="18.85546875" style="34" customWidth="1"/>
    <col min="510" max="510" width="13.5703125" style="34" customWidth="1"/>
    <col min="511" max="511" width="12.42578125" style="34" customWidth="1"/>
    <col min="512" max="512" width="13.42578125" style="34" customWidth="1"/>
    <col min="513" max="513" width="13" style="34" customWidth="1"/>
    <col min="514" max="755" width="9.140625" style="34"/>
    <col min="756" max="756" width="5.140625" style="34" customWidth="1"/>
    <col min="757" max="757" width="19.5703125" style="34" customWidth="1"/>
    <col min="758" max="758" width="42.42578125" style="34" customWidth="1"/>
    <col min="759" max="764" width="15.5703125" style="34" customWidth="1"/>
    <col min="765" max="765" width="18.85546875" style="34" customWidth="1"/>
    <col min="766" max="766" width="13.5703125" style="34" customWidth="1"/>
    <col min="767" max="767" width="12.42578125" style="34" customWidth="1"/>
    <col min="768" max="768" width="13.42578125" style="34" customWidth="1"/>
    <col min="769" max="769" width="13" style="34" customWidth="1"/>
    <col min="770" max="1011" width="9.140625" style="34"/>
    <col min="1012" max="1012" width="5.140625" style="34" customWidth="1"/>
    <col min="1013" max="1013" width="19.5703125" style="34" customWidth="1"/>
    <col min="1014" max="1014" width="42.42578125" style="34" customWidth="1"/>
    <col min="1015" max="1020" width="15.5703125" style="34" customWidth="1"/>
    <col min="1021" max="1021" width="18.85546875" style="34" customWidth="1"/>
    <col min="1022" max="1022" width="13.5703125" style="34" customWidth="1"/>
    <col min="1023" max="1023" width="12.42578125" style="34" customWidth="1"/>
    <col min="1024" max="1024" width="13.42578125" style="34" customWidth="1"/>
    <col min="1025" max="1025" width="13" style="34" customWidth="1"/>
    <col min="1026" max="1267" width="9.140625" style="34"/>
    <col min="1268" max="1268" width="5.140625" style="34" customWidth="1"/>
    <col min="1269" max="1269" width="19.5703125" style="34" customWidth="1"/>
    <col min="1270" max="1270" width="42.42578125" style="34" customWidth="1"/>
    <col min="1271" max="1276" width="15.5703125" style="34" customWidth="1"/>
    <col min="1277" max="1277" width="18.85546875" style="34" customWidth="1"/>
    <col min="1278" max="1278" width="13.5703125" style="34" customWidth="1"/>
    <col min="1279" max="1279" width="12.42578125" style="34" customWidth="1"/>
    <col min="1280" max="1280" width="13.42578125" style="34" customWidth="1"/>
    <col min="1281" max="1281" width="13" style="34" customWidth="1"/>
    <col min="1282" max="1523" width="9.140625" style="34"/>
    <col min="1524" max="1524" width="5.140625" style="34" customWidth="1"/>
    <col min="1525" max="1525" width="19.5703125" style="34" customWidth="1"/>
    <col min="1526" max="1526" width="42.42578125" style="34" customWidth="1"/>
    <col min="1527" max="1532" width="15.5703125" style="34" customWidth="1"/>
    <col min="1533" max="1533" width="18.85546875" style="34" customWidth="1"/>
    <col min="1534" max="1534" width="13.5703125" style="34" customWidth="1"/>
    <col min="1535" max="1535" width="12.42578125" style="34" customWidth="1"/>
    <col min="1536" max="1536" width="13.42578125" style="34" customWidth="1"/>
    <col min="1537" max="1537" width="13" style="34" customWidth="1"/>
    <col min="1538" max="1779" width="9.140625" style="34"/>
    <col min="1780" max="1780" width="5.140625" style="34" customWidth="1"/>
    <col min="1781" max="1781" width="19.5703125" style="34" customWidth="1"/>
    <col min="1782" max="1782" width="42.42578125" style="34" customWidth="1"/>
    <col min="1783" max="1788" width="15.5703125" style="34" customWidth="1"/>
    <col min="1789" max="1789" width="18.85546875" style="34" customWidth="1"/>
    <col min="1790" max="1790" width="13.5703125" style="34" customWidth="1"/>
    <col min="1791" max="1791" width="12.42578125" style="34" customWidth="1"/>
    <col min="1792" max="1792" width="13.42578125" style="34" customWidth="1"/>
    <col min="1793" max="1793" width="13" style="34" customWidth="1"/>
    <col min="1794" max="2035" width="9.140625" style="34"/>
    <col min="2036" max="2036" width="5.140625" style="34" customWidth="1"/>
    <col min="2037" max="2037" width="19.5703125" style="34" customWidth="1"/>
    <col min="2038" max="2038" width="42.42578125" style="34" customWidth="1"/>
    <col min="2039" max="2044" width="15.5703125" style="34" customWidth="1"/>
    <col min="2045" max="2045" width="18.85546875" style="34" customWidth="1"/>
    <col min="2046" max="2046" width="13.5703125" style="34" customWidth="1"/>
    <col min="2047" max="2047" width="12.42578125" style="34" customWidth="1"/>
    <col min="2048" max="2048" width="13.42578125" style="34" customWidth="1"/>
    <col min="2049" max="2049" width="13" style="34" customWidth="1"/>
    <col min="2050" max="2291" width="9.140625" style="34"/>
    <col min="2292" max="2292" width="5.140625" style="34" customWidth="1"/>
    <col min="2293" max="2293" width="19.5703125" style="34" customWidth="1"/>
    <col min="2294" max="2294" width="42.42578125" style="34" customWidth="1"/>
    <col min="2295" max="2300" width="15.5703125" style="34" customWidth="1"/>
    <col min="2301" max="2301" width="18.85546875" style="34" customWidth="1"/>
    <col min="2302" max="2302" width="13.5703125" style="34" customWidth="1"/>
    <col min="2303" max="2303" width="12.42578125" style="34" customWidth="1"/>
    <col min="2304" max="2304" width="13.42578125" style="34" customWidth="1"/>
    <col min="2305" max="2305" width="13" style="34" customWidth="1"/>
    <col min="2306" max="2547" width="9.140625" style="34"/>
    <col min="2548" max="2548" width="5.140625" style="34" customWidth="1"/>
    <col min="2549" max="2549" width="19.5703125" style="34" customWidth="1"/>
    <col min="2550" max="2550" width="42.42578125" style="34" customWidth="1"/>
    <col min="2551" max="2556" width="15.5703125" style="34" customWidth="1"/>
    <col min="2557" max="2557" width="18.85546875" style="34" customWidth="1"/>
    <col min="2558" max="2558" width="13.5703125" style="34" customWidth="1"/>
    <col min="2559" max="2559" width="12.42578125" style="34" customWidth="1"/>
    <col min="2560" max="2560" width="13.42578125" style="34" customWidth="1"/>
    <col min="2561" max="2561" width="13" style="34" customWidth="1"/>
    <col min="2562" max="2803" width="9.140625" style="34"/>
    <col min="2804" max="2804" width="5.140625" style="34" customWidth="1"/>
    <col min="2805" max="2805" width="19.5703125" style="34" customWidth="1"/>
    <col min="2806" max="2806" width="42.42578125" style="34" customWidth="1"/>
    <col min="2807" max="2812" width="15.5703125" style="34" customWidth="1"/>
    <col min="2813" max="2813" width="18.85546875" style="34" customWidth="1"/>
    <col min="2814" max="2814" width="13.5703125" style="34" customWidth="1"/>
    <col min="2815" max="2815" width="12.42578125" style="34" customWidth="1"/>
    <col min="2816" max="2816" width="13.42578125" style="34" customWidth="1"/>
    <col min="2817" max="2817" width="13" style="34" customWidth="1"/>
    <col min="2818" max="3059" width="9.140625" style="34"/>
    <col min="3060" max="3060" width="5.140625" style="34" customWidth="1"/>
    <col min="3061" max="3061" width="19.5703125" style="34" customWidth="1"/>
    <col min="3062" max="3062" width="42.42578125" style="34" customWidth="1"/>
    <col min="3063" max="3068" width="15.5703125" style="34" customWidth="1"/>
    <col min="3069" max="3069" width="18.85546875" style="34" customWidth="1"/>
    <col min="3070" max="3070" width="13.5703125" style="34" customWidth="1"/>
    <col min="3071" max="3071" width="12.42578125" style="34" customWidth="1"/>
    <col min="3072" max="3072" width="13.42578125" style="34" customWidth="1"/>
    <col min="3073" max="3073" width="13" style="34" customWidth="1"/>
    <col min="3074" max="3315" width="9.140625" style="34"/>
    <col min="3316" max="3316" width="5.140625" style="34" customWidth="1"/>
    <col min="3317" max="3317" width="19.5703125" style="34" customWidth="1"/>
    <col min="3318" max="3318" width="42.42578125" style="34" customWidth="1"/>
    <col min="3319" max="3324" width="15.5703125" style="34" customWidth="1"/>
    <col min="3325" max="3325" width="18.85546875" style="34" customWidth="1"/>
    <col min="3326" max="3326" width="13.5703125" style="34" customWidth="1"/>
    <col min="3327" max="3327" width="12.42578125" style="34" customWidth="1"/>
    <col min="3328" max="3328" width="13.42578125" style="34" customWidth="1"/>
    <col min="3329" max="3329" width="13" style="34" customWidth="1"/>
    <col min="3330" max="3571" width="9.140625" style="34"/>
    <col min="3572" max="3572" width="5.140625" style="34" customWidth="1"/>
    <col min="3573" max="3573" width="19.5703125" style="34" customWidth="1"/>
    <col min="3574" max="3574" width="42.42578125" style="34" customWidth="1"/>
    <col min="3575" max="3580" width="15.5703125" style="34" customWidth="1"/>
    <col min="3581" max="3581" width="18.85546875" style="34" customWidth="1"/>
    <col min="3582" max="3582" width="13.5703125" style="34" customWidth="1"/>
    <col min="3583" max="3583" width="12.42578125" style="34" customWidth="1"/>
    <col min="3584" max="3584" width="13.42578125" style="34" customWidth="1"/>
    <col min="3585" max="3585" width="13" style="34" customWidth="1"/>
    <col min="3586" max="3827" width="9.140625" style="34"/>
    <col min="3828" max="3828" width="5.140625" style="34" customWidth="1"/>
    <col min="3829" max="3829" width="19.5703125" style="34" customWidth="1"/>
    <col min="3830" max="3830" width="42.42578125" style="34" customWidth="1"/>
    <col min="3831" max="3836" width="15.5703125" style="34" customWidth="1"/>
    <col min="3837" max="3837" width="18.85546875" style="34" customWidth="1"/>
    <col min="3838" max="3838" width="13.5703125" style="34" customWidth="1"/>
    <col min="3839" max="3839" width="12.42578125" style="34" customWidth="1"/>
    <col min="3840" max="3840" width="13.42578125" style="34" customWidth="1"/>
    <col min="3841" max="3841" width="13" style="34" customWidth="1"/>
    <col min="3842" max="4083" width="9.140625" style="34"/>
    <col min="4084" max="4084" width="5.140625" style="34" customWidth="1"/>
    <col min="4085" max="4085" width="19.5703125" style="34" customWidth="1"/>
    <col min="4086" max="4086" width="42.42578125" style="34" customWidth="1"/>
    <col min="4087" max="4092" width="15.5703125" style="34" customWidth="1"/>
    <col min="4093" max="4093" width="18.85546875" style="34" customWidth="1"/>
    <col min="4094" max="4094" width="13.5703125" style="34" customWidth="1"/>
    <col min="4095" max="4095" width="12.42578125" style="34" customWidth="1"/>
    <col min="4096" max="4096" width="13.42578125" style="34" customWidth="1"/>
    <col min="4097" max="4097" width="13" style="34" customWidth="1"/>
    <col min="4098" max="4339" width="9.140625" style="34"/>
    <col min="4340" max="4340" width="5.140625" style="34" customWidth="1"/>
    <col min="4341" max="4341" width="19.5703125" style="34" customWidth="1"/>
    <col min="4342" max="4342" width="42.42578125" style="34" customWidth="1"/>
    <col min="4343" max="4348" width="15.5703125" style="34" customWidth="1"/>
    <col min="4349" max="4349" width="18.85546875" style="34" customWidth="1"/>
    <col min="4350" max="4350" width="13.5703125" style="34" customWidth="1"/>
    <col min="4351" max="4351" width="12.42578125" style="34" customWidth="1"/>
    <col min="4352" max="4352" width="13.42578125" style="34" customWidth="1"/>
    <col min="4353" max="4353" width="13" style="34" customWidth="1"/>
    <col min="4354" max="4595" width="9.140625" style="34"/>
    <col min="4596" max="4596" width="5.140625" style="34" customWidth="1"/>
    <col min="4597" max="4597" width="19.5703125" style="34" customWidth="1"/>
    <col min="4598" max="4598" width="42.42578125" style="34" customWidth="1"/>
    <col min="4599" max="4604" width="15.5703125" style="34" customWidth="1"/>
    <col min="4605" max="4605" width="18.85546875" style="34" customWidth="1"/>
    <col min="4606" max="4606" width="13.5703125" style="34" customWidth="1"/>
    <col min="4607" max="4607" width="12.42578125" style="34" customWidth="1"/>
    <col min="4608" max="4608" width="13.42578125" style="34" customWidth="1"/>
    <col min="4609" max="4609" width="13" style="34" customWidth="1"/>
    <col min="4610" max="4851" width="9.140625" style="34"/>
    <col min="4852" max="4852" width="5.140625" style="34" customWidth="1"/>
    <col min="4853" max="4853" width="19.5703125" style="34" customWidth="1"/>
    <col min="4854" max="4854" width="42.42578125" style="34" customWidth="1"/>
    <col min="4855" max="4860" width="15.5703125" style="34" customWidth="1"/>
    <col min="4861" max="4861" width="18.85546875" style="34" customWidth="1"/>
    <col min="4862" max="4862" width="13.5703125" style="34" customWidth="1"/>
    <col min="4863" max="4863" width="12.42578125" style="34" customWidth="1"/>
    <col min="4864" max="4864" width="13.42578125" style="34" customWidth="1"/>
    <col min="4865" max="4865" width="13" style="34" customWidth="1"/>
    <col min="4866" max="5107" width="9.140625" style="34"/>
    <col min="5108" max="5108" width="5.140625" style="34" customWidth="1"/>
    <col min="5109" max="5109" width="19.5703125" style="34" customWidth="1"/>
    <col min="5110" max="5110" width="42.42578125" style="34" customWidth="1"/>
    <col min="5111" max="5116" width="15.5703125" style="34" customWidth="1"/>
    <col min="5117" max="5117" width="18.85546875" style="34" customWidth="1"/>
    <col min="5118" max="5118" width="13.5703125" style="34" customWidth="1"/>
    <col min="5119" max="5119" width="12.42578125" style="34" customWidth="1"/>
    <col min="5120" max="5120" width="13.42578125" style="34" customWidth="1"/>
    <col min="5121" max="5121" width="13" style="34" customWidth="1"/>
    <col min="5122" max="5363" width="9.140625" style="34"/>
    <col min="5364" max="5364" width="5.140625" style="34" customWidth="1"/>
    <col min="5365" max="5365" width="19.5703125" style="34" customWidth="1"/>
    <col min="5366" max="5366" width="42.42578125" style="34" customWidth="1"/>
    <col min="5367" max="5372" width="15.5703125" style="34" customWidth="1"/>
    <col min="5373" max="5373" width="18.85546875" style="34" customWidth="1"/>
    <col min="5374" max="5374" width="13.5703125" style="34" customWidth="1"/>
    <col min="5375" max="5375" width="12.42578125" style="34" customWidth="1"/>
    <col min="5376" max="5376" width="13.42578125" style="34" customWidth="1"/>
    <col min="5377" max="5377" width="13" style="34" customWidth="1"/>
    <col min="5378" max="5619" width="9.140625" style="34"/>
    <col min="5620" max="5620" width="5.140625" style="34" customWidth="1"/>
    <col min="5621" max="5621" width="19.5703125" style="34" customWidth="1"/>
    <col min="5622" max="5622" width="42.42578125" style="34" customWidth="1"/>
    <col min="5623" max="5628" width="15.5703125" style="34" customWidth="1"/>
    <col min="5629" max="5629" width="18.85546875" style="34" customWidth="1"/>
    <col min="5630" max="5630" width="13.5703125" style="34" customWidth="1"/>
    <col min="5631" max="5631" width="12.42578125" style="34" customWidth="1"/>
    <col min="5632" max="5632" width="13.42578125" style="34" customWidth="1"/>
    <col min="5633" max="5633" width="13" style="34" customWidth="1"/>
    <col min="5634" max="5875" width="9.140625" style="34"/>
    <col min="5876" max="5876" width="5.140625" style="34" customWidth="1"/>
    <col min="5877" max="5877" width="19.5703125" style="34" customWidth="1"/>
    <col min="5878" max="5878" width="42.42578125" style="34" customWidth="1"/>
    <col min="5879" max="5884" width="15.5703125" style="34" customWidth="1"/>
    <col min="5885" max="5885" width="18.85546875" style="34" customWidth="1"/>
    <col min="5886" max="5886" width="13.5703125" style="34" customWidth="1"/>
    <col min="5887" max="5887" width="12.42578125" style="34" customWidth="1"/>
    <col min="5888" max="5888" width="13.42578125" style="34" customWidth="1"/>
    <col min="5889" max="5889" width="13" style="34" customWidth="1"/>
    <col min="5890" max="6131" width="9.140625" style="34"/>
    <col min="6132" max="6132" width="5.140625" style="34" customWidth="1"/>
    <col min="6133" max="6133" width="19.5703125" style="34" customWidth="1"/>
    <col min="6134" max="6134" width="42.42578125" style="34" customWidth="1"/>
    <col min="6135" max="6140" width="15.5703125" style="34" customWidth="1"/>
    <col min="6141" max="6141" width="18.85546875" style="34" customWidth="1"/>
    <col min="6142" max="6142" width="13.5703125" style="34" customWidth="1"/>
    <col min="6143" max="6143" width="12.42578125" style="34" customWidth="1"/>
    <col min="6144" max="6144" width="13.42578125" style="34" customWidth="1"/>
    <col min="6145" max="6145" width="13" style="34" customWidth="1"/>
    <col min="6146" max="6387" width="9.140625" style="34"/>
    <col min="6388" max="6388" width="5.140625" style="34" customWidth="1"/>
    <col min="6389" max="6389" width="19.5703125" style="34" customWidth="1"/>
    <col min="6390" max="6390" width="42.42578125" style="34" customWidth="1"/>
    <col min="6391" max="6396" width="15.5703125" style="34" customWidth="1"/>
    <col min="6397" max="6397" width="18.85546875" style="34" customWidth="1"/>
    <col min="6398" max="6398" width="13.5703125" style="34" customWidth="1"/>
    <col min="6399" max="6399" width="12.42578125" style="34" customWidth="1"/>
    <col min="6400" max="6400" width="13.42578125" style="34" customWidth="1"/>
    <col min="6401" max="6401" width="13" style="34" customWidth="1"/>
    <col min="6402" max="6643" width="9.140625" style="34"/>
    <col min="6644" max="6644" width="5.140625" style="34" customWidth="1"/>
    <col min="6645" max="6645" width="19.5703125" style="34" customWidth="1"/>
    <col min="6646" max="6646" width="42.42578125" style="34" customWidth="1"/>
    <col min="6647" max="6652" width="15.5703125" style="34" customWidth="1"/>
    <col min="6653" max="6653" width="18.85546875" style="34" customWidth="1"/>
    <col min="6654" max="6654" width="13.5703125" style="34" customWidth="1"/>
    <col min="6655" max="6655" width="12.42578125" style="34" customWidth="1"/>
    <col min="6656" max="6656" width="13.42578125" style="34" customWidth="1"/>
    <col min="6657" max="6657" width="13" style="34" customWidth="1"/>
    <col min="6658" max="6899" width="9.140625" style="34"/>
    <col min="6900" max="6900" width="5.140625" style="34" customWidth="1"/>
    <col min="6901" max="6901" width="19.5703125" style="34" customWidth="1"/>
    <col min="6902" max="6902" width="42.42578125" style="34" customWidth="1"/>
    <col min="6903" max="6908" width="15.5703125" style="34" customWidth="1"/>
    <col min="6909" max="6909" width="18.85546875" style="34" customWidth="1"/>
    <col min="6910" max="6910" width="13.5703125" style="34" customWidth="1"/>
    <col min="6911" max="6911" width="12.42578125" style="34" customWidth="1"/>
    <col min="6912" max="6912" width="13.42578125" style="34" customWidth="1"/>
    <col min="6913" max="6913" width="13" style="34" customWidth="1"/>
    <col min="6914" max="7155" width="9.140625" style="34"/>
    <col min="7156" max="7156" width="5.140625" style="34" customWidth="1"/>
    <col min="7157" max="7157" width="19.5703125" style="34" customWidth="1"/>
    <col min="7158" max="7158" width="42.42578125" style="34" customWidth="1"/>
    <col min="7159" max="7164" width="15.5703125" style="34" customWidth="1"/>
    <col min="7165" max="7165" width="18.85546875" style="34" customWidth="1"/>
    <col min="7166" max="7166" width="13.5703125" style="34" customWidth="1"/>
    <col min="7167" max="7167" width="12.42578125" style="34" customWidth="1"/>
    <col min="7168" max="7168" width="13.42578125" style="34" customWidth="1"/>
    <col min="7169" max="7169" width="13" style="34" customWidth="1"/>
    <col min="7170" max="7411" width="9.140625" style="34"/>
    <col min="7412" max="7412" width="5.140625" style="34" customWidth="1"/>
    <col min="7413" max="7413" width="19.5703125" style="34" customWidth="1"/>
    <col min="7414" max="7414" width="42.42578125" style="34" customWidth="1"/>
    <col min="7415" max="7420" width="15.5703125" style="34" customWidth="1"/>
    <col min="7421" max="7421" width="18.85546875" style="34" customWidth="1"/>
    <col min="7422" max="7422" width="13.5703125" style="34" customWidth="1"/>
    <col min="7423" max="7423" width="12.42578125" style="34" customWidth="1"/>
    <col min="7424" max="7424" width="13.42578125" style="34" customWidth="1"/>
    <col min="7425" max="7425" width="13" style="34" customWidth="1"/>
    <col min="7426" max="7667" width="9.140625" style="34"/>
    <col min="7668" max="7668" width="5.140625" style="34" customWidth="1"/>
    <col min="7669" max="7669" width="19.5703125" style="34" customWidth="1"/>
    <col min="7670" max="7670" width="42.42578125" style="34" customWidth="1"/>
    <col min="7671" max="7676" width="15.5703125" style="34" customWidth="1"/>
    <col min="7677" max="7677" width="18.85546875" style="34" customWidth="1"/>
    <col min="7678" max="7678" width="13.5703125" style="34" customWidth="1"/>
    <col min="7679" max="7679" width="12.42578125" style="34" customWidth="1"/>
    <col min="7680" max="7680" width="13.42578125" style="34" customWidth="1"/>
    <col min="7681" max="7681" width="13" style="34" customWidth="1"/>
    <col min="7682" max="7923" width="9.140625" style="34"/>
    <col min="7924" max="7924" width="5.140625" style="34" customWidth="1"/>
    <col min="7925" max="7925" width="19.5703125" style="34" customWidth="1"/>
    <col min="7926" max="7926" width="42.42578125" style="34" customWidth="1"/>
    <col min="7927" max="7932" width="15.5703125" style="34" customWidth="1"/>
    <col min="7933" max="7933" width="18.85546875" style="34" customWidth="1"/>
    <col min="7934" max="7934" width="13.5703125" style="34" customWidth="1"/>
    <col min="7935" max="7935" width="12.42578125" style="34" customWidth="1"/>
    <col min="7936" max="7936" width="13.42578125" style="34" customWidth="1"/>
    <col min="7937" max="7937" width="13" style="34" customWidth="1"/>
    <col min="7938" max="8179" width="9.140625" style="34"/>
    <col min="8180" max="8180" width="5.140625" style="34" customWidth="1"/>
    <col min="8181" max="8181" width="19.5703125" style="34" customWidth="1"/>
    <col min="8182" max="8182" width="42.42578125" style="34" customWidth="1"/>
    <col min="8183" max="8188" width="15.5703125" style="34" customWidth="1"/>
    <col min="8189" max="8189" width="18.85546875" style="34" customWidth="1"/>
    <col min="8190" max="8190" width="13.5703125" style="34" customWidth="1"/>
    <col min="8191" max="8191" width="12.42578125" style="34" customWidth="1"/>
    <col min="8192" max="8192" width="13.42578125" style="34" customWidth="1"/>
    <col min="8193" max="8193" width="13" style="34" customWidth="1"/>
    <col min="8194" max="8435" width="9.140625" style="34"/>
    <col min="8436" max="8436" width="5.140625" style="34" customWidth="1"/>
    <col min="8437" max="8437" width="19.5703125" style="34" customWidth="1"/>
    <col min="8438" max="8438" width="42.42578125" style="34" customWidth="1"/>
    <col min="8439" max="8444" width="15.5703125" style="34" customWidth="1"/>
    <col min="8445" max="8445" width="18.85546875" style="34" customWidth="1"/>
    <col min="8446" max="8446" width="13.5703125" style="34" customWidth="1"/>
    <col min="8447" max="8447" width="12.42578125" style="34" customWidth="1"/>
    <col min="8448" max="8448" width="13.42578125" style="34" customWidth="1"/>
    <col min="8449" max="8449" width="13" style="34" customWidth="1"/>
    <col min="8450" max="8691" width="9.140625" style="34"/>
    <col min="8692" max="8692" width="5.140625" style="34" customWidth="1"/>
    <col min="8693" max="8693" width="19.5703125" style="34" customWidth="1"/>
    <col min="8694" max="8694" width="42.42578125" style="34" customWidth="1"/>
    <col min="8695" max="8700" width="15.5703125" style="34" customWidth="1"/>
    <col min="8701" max="8701" width="18.85546875" style="34" customWidth="1"/>
    <col min="8702" max="8702" width="13.5703125" style="34" customWidth="1"/>
    <col min="8703" max="8703" width="12.42578125" style="34" customWidth="1"/>
    <col min="8704" max="8704" width="13.42578125" style="34" customWidth="1"/>
    <col min="8705" max="8705" width="13" style="34" customWidth="1"/>
    <col min="8706" max="8947" width="9.140625" style="34"/>
    <col min="8948" max="8948" width="5.140625" style="34" customWidth="1"/>
    <col min="8949" max="8949" width="19.5703125" style="34" customWidth="1"/>
    <col min="8950" max="8950" width="42.42578125" style="34" customWidth="1"/>
    <col min="8951" max="8956" width="15.5703125" style="34" customWidth="1"/>
    <col min="8957" max="8957" width="18.85546875" style="34" customWidth="1"/>
    <col min="8958" max="8958" width="13.5703125" style="34" customWidth="1"/>
    <col min="8959" max="8959" width="12.42578125" style="34" customWidth="1"/>
    <col min="8960" max="8960" width="13.42578125" style="34" customWidth="1"/>
    <col min="8961" max="8961" width="13" style="34" customWidth="1"/>
    <col min="8962" max="9203" width="9.140625" style="34"/>
    <col min="9204" max="9204" width="5.140625" style="34" customWidth="1"/>
    <col min="9205" max="9205" width="19.5703125" style="34" customWidth="1"/>
    <col min="9206" max="9206" width="42.42578125" style="34" customWidth="1"/>
    <col min="9207" max="9212" width="15.5703125" style="34" customWidth="1"/>
    <col min="9213" max="9213" width="18.85546875" style="34" customWidth="1"/>
    <col min="9214" max="9214" width="13.5703125" style="34" customWidth="1"/>
    <col min="9215" max="9215" width="12.42578125" style="34" customWidth="1"/>
    <col min="9216" max="9216" width="13.42578125" style="34" customWidth="1"/>
    <col min="9217" max="9217" width="13" style="34" customWidth="1"/>
    <col min="9218" max="9459" width="9.140625" style="34"/>
    <col min="9460" max="9460" width="5.140625" style="34" customWidth="1"/>
    <col min="9461" max="9461" width="19.5703125" style="34" customWidth="1"/>
    <col min="9462" max="9462" width="42.42578125" style="34" customWidth="1"/>
    <col min="9463" max="9468" width="15.5703125" style="34" customWidth="1"/>
    <col min="9469" max="9469" width="18.85546875" style="34" customWidth="1"/>
    <col min="9470" max="9470" width="13.5703125" style="34" customWidth="1"/>
    <col min="9471" max="9471" width="12.42578125" style="34" customWidth="1"/>
    <col min="9472" max="9472" width="13.42578125" style="34" customWidth="1"/>
    <col min="9473" max="9473" width="13" style="34" customWidth="1"/>
    <col min="9474" max="9715" width="9.140625" style="34"/>
    <col min="9716" max="9716" width="5.140625" style="34" customWidth="1"/>
    <col min="9717" max="9717" width="19.5703125" style="34" customWidth="1"/>
    <col min="9718" max="9718" width="42.42578125" style="34" customWidth="1"/>
    <col min="9719" max="9724" width="15.5703125" style="34" customWidth="1"/>
    <col min="9725" max="9725" width="18.85546875" style="34" customWidth="1"/>
    <col min="9726" max="9726" width="13.5703125" style="34" customWidth="1"/>
    <col min="9727" max="9727" width="12.42578125" style="34" customWidth="1"/>
    <col min="9728" max="9728" width="13.42578125" style="34" customWidth="1"/>
    <col min="9729" max="9729" width="13" style="34" customWidth="1"/>
    <col min="9730" max="9971" width="9.140625" style="34"/>
    <col min="9972" max="9972" width="5.140625" style="34" customWidth="1"/>
    <col min="9973" max="9973" width="19.5703125" style="34" customWidth="1"/>
    <col min="9974" max="9974" width="42.42578125" style="34" customWidth="1"/>
    <col min="9975" max="9980" width="15.5703125" style="34" customWidth="1"/>
    <col min="9981" max="9981" width="18.85546875" style="34" customWidth="1"/>
    <col min="9982" max="9982" width="13.5703125" style="34" customWidth="1"/>
    <col min="9983" max="9983" width="12.42578125" style="34" customWidth="1"/>
    <col min="9984" max="9984" width="13.42578125" style="34" customWidth="1"/>
    <col min="9985" max="9985" width="13" style="34" customWidth="1"/>
    <col min="9986" max="10227" width="9.140625" style="34"/>
    <col min="10228" max="10228" width="5.140625" style="34" customWidth="1"/>
    <col min="10229" max="10229" width="19.5703125" style="34" customWidth="1"/>
    <col min="10230" max="10230" width="42.42578125" style="34" customWidth="1"/>
    <col min="10231" max="10236" width="15.5703125" style="34" customWidth="1"/>
    <col min="10237" max="10237" width="18.85546875" style="34" customWidth="1"/>
    <col min="10238" max="10238" width="13.5703125" style="34" customWidth="1"/>
    <col min="10239" max="10239" width="12.42578125" style="34" customWidth="1"/>
    <col min="10240" max="10240" width="13.42578125" style="34" customWidth="1"/>
    <col min="10241" max="10241" width="13" style="34" customWidth="1"/>
    <col min="10242" max="10483" width="9.140625" style="34"/>
    <col min="10484" max="10484" width="5.140625" style="34" customWidth="1"/>
    <col min="10485" max="10485" width="19.5703125" style="34" customWidth="1"/>
    <col min="10486" max="10486" width="42.42578125" style="34" customWidth="1"/>
    <col min="10487" max="10492" width="15.5703125" style="34" customWidth="1"/>
    <col min="10493" max="10493" width="18.85546875" style="34" customWidth="1"/>
    <col min="10494" max="10494" width="13.5703125" style="34" customWidth="1"/>
    <col min="10495" max="10495" width="12.42578125" style="34" customWidth="1"/>
    <col min="10496" max="10496" width="13.42578125" style="34" customWidth="1"/>
    <col min="10497" max="10497" width="13" style="34" customWidth="1"/>
    <col min="10498" max="10739" width="9.140625" style="34"/>
    <col min="10740" max="10740" width="5.140625" style="34" customWidth="1"/>
    <col min="10741" max="10741" width="19.5703125" style="34" customWidth="1"/>
    <col min="10742" max="10742" width="42.42578125" style="34" customWidth="1"/>
    <col min="10743" max="10748" width="15.5703125" style="34" customWidth="1"/>
    <col min="10749" max="10749" width="18.85546875" style="34" customWidth="1"/>
    <col min="10750" max="10750" width="13.5703125" style="34" customWidth="1"/>
    <col min="10751" max="10751" width="12.42578125" style="34" customWidth="1"/>
    <col min="10752" max="10752" width="13.42578125" style="34" customWidth="1"/>
    <col min="10753" max="10753" width="13" style="34" customWidth="1"/>
    <col min="10754" max="10995" width="9.140625" style="34"/>
    <col min="10996" max="10996" width="5.140625" style="34" customWidth="1"/>
    <col min="10997" max="10997" width="19.5703125" style="34" customWidth="1"/>
    <col min="10998" max="10998" width="42.42578125" style="34" customWidth="1"/>
    <col min="10999" max="11004" width="15.5703125" style="34" customWidth="1"/>
    <col min="11005" max="11005" width="18.85546875" style="34" customWidth="1"/>
    <col min="11006" max="11006" width="13.5703125" style="34" customWidth="1"/>
    <col min="11007" max="11007" width="12.42578125" style="34" customWidth="1"/>
    <col min="11008" max="11008" width="13.42578125" style="34" customWidth="1"/>
    <col min="11009" max="11009" width="13" style="34" customWidth="1"/>
    <col min="11010" max="11251" width="9.140625" style="34"/>
    <col min="11252" max="11252" width="5.140625" style="34" customWidth="1"/>
    <col min="11253" max="11253" width="19.5703125" style="34" customWidth="1"/>
    <col min="11254" max="11254" width="42.42578125" style="34" customWidth="1"/>
    <col min="11255" max="11260" width="15.5703125" style="34" customWidth="1"/>
    <col min="11261" max="11261" width="18.85546875" style="34" customWidth="1"/>
    <col min="11262" max="11262" width="13.5703125" style="34" customWidth="1"/>
    <col min="11263" max="11263" width="12.42578125" style="34" customWidth="1"/>
    <col min="11264" max="11264" width="13.42578125" style="34" customWidth="1"/>
    <col min="11265" max="11265" width="13" style="34" customWidth="1"/>
    <col min="11266" max="11507" width="9.140625" style="34"/>
    <col min="11508" max="11508" width="5.140625" style="34" customWidth="1"/>
    <col min="11509" max="11509" width="19.5703125" style="34" customWidth="1"/>
    <col min="11510" max="11510" width="42.42578125" style="34" customWidth="1"/>
    <col min="11511" max="11516" width="15.5703125" style="34" customWidth="1"/>
    <col min="11517" max="11517" width="18.85546875" style="34" customWidth="1"/>
    <col min="11518" max="11518" width="13.5703125" style="34" customWidth="1"/>
    <col min="11519" max="11519" width="12.42578125" style="34" customWidth="1"/>
    <col min="11520" max="11520" width="13.42578125" style="34" customWidth="1"/>
    <col min="11521" max="11521" width="13" style="34" customWidth="1"/>
    <col min="11522" max="11763" width="9.140625" style="34"/>
    <col min="11764" max="11764" width="5.140625" style="34" customWidth="1"/>
    <col min="11765" max="11765" width="19.5703125" style="34" customWidth="1"/>
    <col min="11766" max="11766" width="42.42578125" style="34" customWidth="1"/>
    <col min="11767" max="11772" width="15.5703125" style="34" customWidth="1"/>
    <col min="11773" max="11773" width="18.85546875" style="34" customWidth="1"/>
    <col min="11774" max="11774" width="13.5703125" style="34" customWidth="1"/>
    <col min="11775" max="11775" width="12.42578125" style="34" customWidth="1"/>
    <col min="11776" max="11776" width="13.42578125" style="34" customWidth="1"/>
    <col min="11777" max="11777" width="13" style="34" customWidth="1"/>
    <col min="11778" max="12019" width="9.140625" style="34"/>
    <col min="12020" max="12020" width="5.140625" style="34" customWidth="1"/>
    <col min="12021" max="12021" width="19.5703125" style="34" customWidth="1"/>
    <col min="12022" max="12022" width="42.42578125" style="34" customWidth="1"/>
    <col min="12023" max="12028" width="15.5703125" style="34" customWidth="1"/>
    <col min="12029" max="12029" width="18.85546875" style="34" customWidth="1"/>
    <col min="12030" max="12030" width="13.5703125" style="34" customWidth="1"/>
    <col min="12031" max="12031" width="12.42578125" style="34" customWidth="1"/>
    <col min="12032" max="12032" width="13.42578125" style="34" customWidth="1"/>
    <col min="12033" max="12033" width="13" style="34" customWidth="1"/>
    <col min="12034" max="12275" width="9.140625" style="34"/>
    <col min="12276" max="12276" width="5.140625" style="34" customWidth="1"/>
    <col min="12277" max="12277" width="19.5703125" style="34" customWidth="1"/>
    <col min="12278" max="12278" width="42.42578125" style="34" customWidth="1"/>
    <col min="12279" max="12284" width="15.5703125" style="34" customWidth="1"/>
    <col min="12285" max="12285" width="18.85546875" style="34" customWidth="1"/>
    <col min="12286" max="12286" width="13.5703125" style="34" customWidth="1"/>
    <col min="12287" max="12287" width="12.42578125" style="34" customWidth="1"/>
    <col min="12288" max="12288" width="13.42578125" style="34" customWidth="1"/>
    <col min="12289" max="12289" width="13" style="34" customWidth="1"/>
    <col min="12290" max="12531" width="9.140625" style="34"/>
    <col min="12532" max="12532" width="5.140625" style="34" customWidth="1"/>
    <col min="12533" max="12533" width="19.5703125" style="34" customWidth="1"/>
    <col min="12534" max="12534" width="42.42578125" style="34" customWidth="1"/>
    <col min="12535" max="12540" width="15.5703125" style="34" customWidth="1"/>
    <col min="12541" max="12541" width="18.85546875" style="34" customWidth="1"/>
    <col min="12542" max="12542" width="13.5703125" style="34" customWidth="1"/>
    <col min="12543" max="12543" width="12.42578125" style="34" customWidth="1"/>
    <col min="12544" max="12544" width="13.42578125" style="34" customWidth="1"/>
    <col min="12545" max="12545" width="13" style="34" customWidth="1"/>
    <col min="12546" max="12787" width="9.140625" style="34"/>
    <col min="12788" max="12788" width="5.140625" style="34" customWidth="1"/>
    <col min="12789" max="12789" width="19.5703125" style="34" customWidth="1"/>
    <col min="12790" max="12790" width="42.42578125" style="34" customWidth="1"/>
    <col min="12791" max="12796" width="15.5703125" style="34" customWidth="1"/>
    <col min="12797" max="12797" width="18.85546875" style="34" customWidth="1"/>
    <col min="12798" max="12798" width="13.5703125" style="34" customWidth="1"/>
    <col min="12799" max="12799" width="12.42578125" style="34" customWidth="1"/>
    <col min="12800" max="12800" width="13.42578125" style="34" customWidth="1"/>
    <col min="12801" max="12801" width="13" style="34" customWidth="1"/>
    <col min="12802" max="13043" width="9.140625" style="34"/>
    <col min="13044" max="13044" width="5.140625" style="34" customWidth="1"/>
    <col min="13045" max="13045" width="19.5703125" style="34" customWidth="1"/>
    <col min="13046" max="13046" width="42.42578125" style="34" customWidth="1"/>
    <col min="13047" max="13052" width="15.5703125" style="34" customWidth="1"/>
    <col min="13053" max="13053" width="18.85546875" style="34" customWidth="1"/>
    <col min="13054" max="13054" width="13.5703125" style="34" customWidth="1"/>
    <col min="13055" max="13055" width="12.42578125" style="34" customWidth="1"/>
    <col min="13056" max="13056" width="13.42578125" style="34" customWidth="1"/>
    <col min="13057" max="13057" width="13" style="34" customWidth="1"/>
    <col min="13058" max="13299" width="9.140625" style="34"/>
    <col min="13300" max="13300" width="5.140625" style="34" customWidth="1"/>
    <col min="13301" max="13301" width="19.5703125" style="34" customWidth="1"/>
    <col min="13302" max="13302" width="42.42578125" style="34" customWidth="1"/>
    <col min="13303" max="13308" width="15.5703125" style="34" customWidth="1"/>
    <col min="13309" max="13309" width="18.85546875" style="34" customWidth="1"/>
    <col min="13310" max="13310" width="13.5703125" style="34" customWidth="1"/>
    <col min="13311" max="13311" width="12.42578125" style="34" customWidth="1"/>
    <col min="13312" max="13312" width="13.42578125" style="34" customWidth="1"/>
    <col min="13313" max="13313" width="13" style="34" customWidth="1"/>
    <col min="13314" max="13555" width="9.140625" style="34"/>
    <col min="13556" max="13556" width="5.140625" style="34" customWidth="1"/>
    <col min="13557" max="13557" width="19.5703125" style="34" customWidth="1"/>
    <col min="13558" max="13558" width="42.42578125" style="34" customWidth="1"/>
    <col min="13559" max="13564" width="15.5703125" style="34" customWidth="1"/>
    <col min="13565" max="13565" width="18.85546875" style="34" customWidth="1"/>
    <col min="13566" max="13566" width="13.5703125" style="34" customWidth="1"/>
    <col min="13567" max="13567" width="12.42578125" style="34" customWidth="1"/>
    <col min="13568" max="13568" width="13.42578125" style="34" customWidth="1"/>
    <col min="13569" max="13569" width="13" style="34" customWidth="1"/>
    <col min="13570" max="13811" width="9.140625" style="34"/>
    <col min="13812" max="13812" width="5.140625" style="34" customWidth="1"/>
    <col min="13813" max="13813" width="19.5703125" style="34" customWidth="1"/>
    <col min="13814" max="13814" width="42.42578125" style="34" customWidth="1"/>
    <col min="13815" max="13820" width="15.5703125" style="34" customWidth="1"/>
    <col min="13821" max="13821" width="18.85546875" style="34" customWidth="1"/>
    <col min="13822" max="13822" width="13.5703125" style="34" customWidth="1"/>
    <col min="13823" max="13823" width="12.42578125" style="34" customWidth="1"/>
    <col min="13824" max="13824" width="13.42578125" style="34" customWidth="1"/>
    <col min="13825" max="13825" width="13" style="34" customWidth="1"/>
    <col min="13826" max="14067" width="9.140625" style="34"/>
    <col min="14068" max="14068" width="5.140625" style="34" customWidth="1"/>
    <col min="14069" max="14069" width="19.5703125" style="34" customWidth="1"/>
    <col min="14070" max="14070" width="42.42578125" style="34" customWidth="1"/>
    <col min="14071" max="14076" width="15.5703125" style="34" customWidth="1"/>
    <col min="14077" max="14077" width="18.85546875" style="34" customWidth="1"/>
    <col min="14078" max="14078" width="13.5703125" style="34" customWidth="1"/>
    <col min="14079" max="14079" width="12.42578125" style="34" customWidth="1"/>
    <col min="14080" max="14080" width="13.42578125" style="34" customWidth="1"/>
    <col min="14081" max="14081" width="13" style="34" customWidth="1"/>
    <col min="14082" max="14323" width="9.140625" style="34"/>
    <col min="14324" max="14324" width="5.140625" style="34" customWidth="1"/>
    <col min="14325" max="14325" width="19.5703125" style="34" customWidth="1"/>
    <col min="14326" max="14326" width="42.42578125" style="34" customWidth="1"/>
    <col min="14327" max="14332" width="15.5703125" style="34" customWidth="1"/>
    <col min="14333" max="14333" width="18.85546875" style="34" customWidth="1"/>
    <col min="14334" max="14334" width="13.5703125" style="34" customWidth="1"/>
    <col min="14335" max="14335" width="12.42578125" style="34" customWidth="1"/>
    <col min="14336" max="14336" width="13.42578125" style="34" customWidth="1"/>
    <col min="14337" max="14337" width="13" style="34" customWidth="1"/>
    <col min="14338" max="14579" width="9.140625" style="34"/>
    <col min="14580" max="14580" width="5.140625" style="34" customWidth="1"/>
    <col min="14581" max="14581" width="19.5703125" style="34" customWidth="1"/>
    <col min="14582" max="14582" width="42.42578125" style="34" customWidth="1"/>
    <col min="14583" max="14588" width="15.5703125" style="34" customWidth="1"/>
    <col min="14589" max="14589" width="18.85546875" style="34" customWidth="1"/>
    <col min="14590" max="14590" width="13.5703125" style="34" customWidth="1"/>
    <col min="14591" max="14591" width="12.42578125" style="34" customWidth="1"/>
    <col min="14592" max="14592" width="13.42578125" style="34" customWidth="1"/>
    <col min="14593" max="14593" width="13" style="34" customWidth="1"/>
    <col min="14594" max="14835" width="9.140625" style="34"/>
    <col min="14836" max="14836" width="5.140625" style="34" customWidth="1"/>
    <col min="14837" max="14837" width="19.5703125" style="34" customWidth="1"/>
    <col min="14838" max="14838" width="42.42578125" style="34" customWidth="1"/>
    <col min="14839" max="14844" width="15.5703125" style="34" customWidth="1"/>
    <col min="14845" max="14845" width="18.85546875" style="34" customWidth="1"/>
    <col min="14846" max="14846" width="13.5703125" style="34" customWidth="1"/>
    <col min="14847" max="14847" width="12.42578125" style="34" customWidth="1"/>
    <col min="14848" max="14848" width="13.42578125" style="34" customWidth="1"/>
    <col min="14849" max="14849" width="13" style="34" customWidth="1"/>
    <col min="14850" max="15091" width="9.140625" style="34"/>
    <col min="15092" max="15092" width="5.140625" style="34" customWidth="1"/>
    <col min="15093" max="15093" width="19.5703125" style="34" customWidth="1"/>
    <col min="15094" max="15094" width="42.42578125" style="34" customWidth="1"/>
    <col min="15095" max="15100" width="15.5703125" style="34" customWidth="1"/>
    <col min="15101" max="15101" width="18.85546875" style="34" customWidth="1"/>
    <col min="15102" max="15102" width="13.5703125" style="34" customWidth="1"/>
    <col min="15103" max="15103" width="12.42578125" style="34" customWidth="1"/>
    <col min="15104" max="15104" width="13.42578125" style="34" customWidth="1"/>
    <col min="15105" max="15105" width="13" style="34" customWidth="1"/>
    <col min="15106" max="15347" width="9.140625" style="34"/>
    <col min="15348" max="15348" width="5.140625" style="34" customWidth="1"/>
    <col min="15349" max="15349" width="19.5703125" style="34" customWidth="1"/>
    <col min="15350" max="15350" width="42.42578125" style="34" customWidth="1"/>
    <col min="15351" max="15356" width="15.5703125" style="34" customWidth="1"/>
    <col min="15357" max="15357" width="18.85546875" style="34" customWidth="1"/>
    <col min="15358" max="15358" width="13.5703125" style="34" customWidth="1"/>
    <col min="15359" max="15359" width="12.42578125" style="34" customWidth="1"/>
    <col min="15360" max="15360" width="13.42578125" style="34" customWidth="1"/>
    <col min="15361" max="15361" width="13" style="34" customWidth="1"/>
    <col min="15362" max="15603" width="9.140625" style="34"/>
    <col min="15604" max="15604" width="5.140625" style="34" customWidth="1"/>
    <col min="15605" max="15605" width="19.5703125" style="34" customWidth="1"/>
    <col min="15606" max="15606" width="42.42578125" style="34" customWidth="1"/>
    <col min="15607" max="15612" width="15.5703125" style="34" customWidth="1"/>
    <col min="15613" max="15613" width="18.85546875" style="34" customWidth="1"/>
    <col min="15614" max="15614" width="13.5703125" style="34" customWidth="1"/>
    <col min="15615" max="15615" width="12.42578125" style="34" customWidth="1"/>
    <col min="15616" max="15616" width="13.42578125" style="34" customWidth="1"/>
    <col min="15617" max="15617" width="13" style="34" customWidth="1"/>
    <col min="15618" max="15859" width="9.140625" style="34"/>
    <col min="15860" max="15860" width="5.140625" style="34" customWidth="1"/>
    <col min="15861" max="15861" width="19.5703125" style="34" customWidth="1"/>
    <col min="15862" max="15862" width="42.42578125" style="34" customWidth="1"/>
    <col min="15863" max="15868" width="15.5703125" style="34" customWidth="1"/>
    <col min="15869" max="15869" width="18.85546875" style="34" customWidth="1"/>
    <col min="15870" max="15870" width="13.5703125" style="34" customWidth="1"/>
    <col min="15871" max="15871" width="12.42578125" style="34" customWidth="1"/>
    <col min="15872" max="15872" width="13.42578125" style="34" customWidth="1"/>
    <col min="15873" max="15873" width="13" style="34" customWidth="1"/>
    <col min="15874" max="16115" width="9.140625" style="34"/>
    <col min="16116" max="16116" width="5.140625" style="34" customWidth="1"/>
    <col min="16117" max="16117" width="19.5703125" style="34" customWidth="1"/>
    <col min="16118" max="16118" width="42.42578125" style="34" customWidth="1"/>
    <col min="16119" max="16124" width="15.5703125" style="34" customWidth="1"/>
    <col min="16125" max="16125" width="18.85546875" style="34" customWidth="1"/>
    <col min="16126" max="16126" width="13.5703125" style="34" customWidth="1"/>
    <col min="16127" max="16127" width="12.42578125" style="34" customWidth="1"/>
    <col min="16128" max="16128" width="13.42578125" style="34" customWidth="1"/>
    <col min="16129" max="16129" width="13" style="34" customWidth="1"/>
    <col min="16130" max="16384" width="9.140625" style="34"/>
  </cols>
  <sheetData>
    <row r="1" spans="1:236" s="40" customFormat="1" ht="18" customHeight="1">
      <c r="A1" s="48"/>
      <c r="B1" s="41"/>
      <c r="C1" s="42"/>
      <c r="D1" s="43"/>
      <c r="E1" s="43"/>
      <c r="J1" s="44"/>
      <c r="L1" s="42"/>
    </row>
    <row r="2" spans="1:236" s="72" customFormat="1" ht="31.5" customHeight="1">
      <c r="A2" s="534"/>
      <c r="B2" s="534"/>
      <c r="C2" s="534"/>
      <c r="D2" s="209"/>
      <c r="E2" s="209"/>
      <c r="F2" s="534"/>
      <c r="G2" s="534"/>
      <c r="H2" s="534"/>
      <c r="I2" s="209"/>
      <c r="K2" s="535"/>
      <c r="L2" s="535"/>
      <c r="M2" s="535"/>
      <c r="N2" s="535"/>
      <c r="O2" s="535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4"/>
      <c r="CI2" s="534"/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4"/>
      <c r="CX2" s="534"/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4"/>
      <c r="DM2" s="534"/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4"/>
      <c r="EB2" s="534"/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4"/>
      <c r="EQ2" s="534"/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4"/>
      <c r="FF2" s="534"/>
      <c r="FG2" s="534"/>
      <c r="FH2" s="534"/>
      <c r="FI2" s="534"/>
      <c r="FJ2" s="534"/>
      <c r="FK2" s="534"/>
      <c r="FL2" s="534"/>
      <c r="FM2" s="534"/>
      <c r="FN2" s="534"/>
      <c r="FO2" s="534"/>
      <c r="FP2" s="534"/>
      <c r="FQ2" s="534"/>
      <c r="FR2" s="534"/>
      <c r="FS2" s="534"/>
      <c r="FT2" s="534"/>
      <c r="FU2" s="534"/>
      <c r="FV2" s="534"/>
      <c r="FW2" s="534"/>
      <c r="FX2" s="534"/>
      <c r="FY2" s="534"/>
      <c r="FZ2" s="534"/>
      <c r="GA2" s="534"/>
      <c r="GB2" s="534"/>
      <c r="GC2" s="534"/>
      <c r="GD2" s="534"/>
      <c r="GE2" s="534"/>
      <c r="GF2" s="534"/>
      <c r="GG2" s="534"/>
      <c r="GH2" s="534"/>
      <c r="GI2" s="534"/>
      <c r="GJ2" s="534"/>
      <c r="GK2" s="534"/>
      <c r="GL2" s="534"/>
      <c r="GM2" s="534"/>
      <c r="GN2" s="534"/>
      <c r="GO2" s="534"/>
      <c r="GP2" s="534"/>
      <c r="GQ2" s="534"/>
      <c r="GR2" s="534"/>
      <c r="GS2" s="534"/>
      <c r="GT2" s="534"/>
      <c r="GU2" s="534"/>
      <c r="GV2" s="534"/>
      <c r="GW2" s="534"/>
      <c r="GX2" s="534"/>
      <c r="GY2" s="534"/>
      <c r="GZ2" s="534"/>
      <c r="HA2" s="534"/>
      <c r="HB2" s="534"/>
      <c r="HC2" s="534"/>
      <c r="HD2" s="534"/>
      <c r="HE2" s="534"/>
      <c r="HF2" s="534"/>
      <c r="HG2" s="534"/>
      <c r="HH2" s="534"/>
      <c r="HI2" s="534"/>
      <c r="HJ2" s="534"/>
      <c r="HK2" s="534"/>
      <c r="HL2" s="534"/>
      <c r="HM2" s="534"/>
      <c r="HN2" s="534"/>
      <c r="HO2" s="534"/>
    </row>
    <row r="3" spans="1:236" s="72" customFormat="1" ht="10.15" customHeight="1">
      <c r="A3" s="209"/>
      <c r="B3" s="209"/>
      <c r="C3" s="209"/>
      <c r="D3" s="209"/>
      <c r="E3" s="209"/>
      <c r="F3" s="209"/>
      <c r="G3" s="209"/>
      <c r="K3" s="209"/>
      <c r="L3" s="571"/>
      <c r="M3" s="571"/>
      <c r="N3" s="571"/>
      <c r="O3" s="571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</row>
    <row r="4" spans="1:236" ht="37.5" customHeight="1">
      <c r="A4" s="538" t="s">
        <v>2068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</row>
    <row r="5" spans="1:236" ht="23.25" customHeight="1">
      <c r="A5" s="538" t="s">
        <v>30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</row>
    <row r="6" spans="1:236" s="47" customFormat="1" ht="31.5" customHeight="1">
      <c r="A6" s="540" t="s">
        <v>274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</row>
    <row r="7" spans="1:236" ht="18.600000000000001" customHeight="1">
      <c r="A7" s="539" t="s">
        <v>2025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236" ht="33.6" customHeight="1">
      <c r="A8" s="517" t="s">
        <v>0</v>
      </c>
      <c r="B8" s="517" t="s">
        <v>6</v>
      </c>
      <c r="C8" s="532" t="s">
        <v>4</v>
      </c>
      <c r="D8" s="517" t="s">
        <v>725</v>
      </c>
      <c r="E8" s="530" t="s">
        <v>1</v>
      </c>
      <c r="F8" s="531"/>
      <c r="G8" s="530" t="s">
        <v>32</v>
      </c>
      <c r="H8" s="531"/>
      <c r="I8" s="530" t="s">
        <v>2</v>
      </c>
      <c r="J8" s="531"/>
      <c r="L8" s="34"/>
    </row>
    <row r="9" spans="1:236" ht="16.5" customHeight="1">
      <c r="A9" s="518"/>
      <c r="B9" s="518"/>
      <c r="C9" s="533"/>
      <c r="D9" s="518"/>
      <c r="E9" s="35" t="s">
        <v>595</v>
      </c>
      <c r="F9" s="35" t="s">
        <v>596</v>
      </c>
      <c r="G9" s="35" t="s">
        <v>595</v>
      </c>
      <c r="H9" s="35" t="s">
        <v>596</v>
      </c>
      <c r="I9" s="35" t="s">
        <v>595</v>
      </c>
      <c r="J9" s="35" t="s">
        <v>596</v>
      </c>
      <c r="L9" s="34"/>
    </row>
    <row r="10" spans="1:236" s="47" customFormat="1" ht="13.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</row>
    <row r="11" spans="1:236">
      <c r="A11" s="201"/>
      <c r="B11" s="216"/>
      <c r="C11" s="120" t="s">
        <v>110</v>
      </c>
      <c r="D11" s="86"/>
      <c r="E11" s="68"/>
      <c r="F11" s="68"/>
      <c r="G11" s="70"/>
      <c r="H11" s="70"/>
      <c r="I11" s="62"/>
      <c r="J11" s="62"/>
      <c r="L11" s="34"/>
    </row>
    <row r="12" spans="1:236" ht="28.15" customHeight="1">
      <c r="A12" s="210"/>
      <c r="B12" s="217"/>
      <c r="C12" s="82" t="s">
        <v>269</v>
      </c>
      <c r="D12" s="75"/>
      <c r="E12" s="98" t="s">
        <v>270</v>
      </c>
      <c r="F12" s="98" t="s">
        <v>270</v>
      </c>
      <c r="G12" s="68">
        <v>15</v>
      </c>
      <c r="H12" s="68">
        <v>15</v>
      </c>
      <c r="I12" s="75" t="s">
        <v>271</v>
      </c>
      <c r="J12" s="75" t="s">
        <v>271</v>
      </c>
      <c r="L12" s="34"/>
    </row>
    <row r="13" spans="1:236" ht="31.9" customHeight="1">
      <c r="A13" s="210"/>
      <c r="B13" s="217"/>
      <c r="C13" s="121" t="s">
        <v>275</v>
      </c>
      <c r="D13" s="86"/>
      <c r="E13" s="33" t="s">
        <v>612</v>
      </c>
      <c r="F13" s="33" t="s">
        <v>612</v>
      </c>
      <c r="G13" s="33">
        <v>4</v>
      </c>
      <c r="H13" s="122">
        <v>4</v>
      </c>
      <c r="I13" s="122" t="s">
        <v>613</v>
      </c>
      <c r="J13" s="122" t="s">
        <v>613</v>
      </c>
      <c r="L13" s="34"/>
    </row>
    <row r="14" spans="1:236" ht="24">
      <c r="A14" s="210"/>
      <c r="B14" s="217"/>
      <c r="C14" s="65" t="s">
        <v>1368</v>
      </c>
      <c r="D14" s="86"/>
      <c r="E14" s="62" t="s">
        <v>1266</v>
      </c>
      <c r="F14" s="62" t="s">
        <v>1266</v>
      </c>
      <c r="G14" s="62">
        <v>5</v>
      </c>
      <c r="H14" s="62">
        <v>5</v>
      </c>
      <c r="I14" s="62" t="s">
        <v>1369</v>
      </c>
      <c r="J14" s="62" t="s">
        <v>1370</v>
      </c>
      <c r="L14" s="34"/>
    </row>
    <row r="15" spans="1:236" ht="32.450000000000003" customHeight="1">
      <c r="A15" s="210"/>
      <c r="B15" s="217"/>
      <c r="C15" s="121" t="s">
        <v>1061</v>
      </c>
      <c r="D15" s="86"/>
      <c r="E15" s="33" t="s">
        <v>1062</v>
      </c>
      <c r="F15" s="33" t="s">
        <v>1062</v>
      </c>
      <c r="G15" s="33">
        <v>5</v>
      </c>
      <c r="H15" s="122">
        <v>5</v>
      </c>
      <c r="I15" s="122" t="s">
        <v>993</v>
      </c>
      <c r="J15" s="122" t="s">
        <v>993</v>
      </c>
      <c r="L15" s="34"/>
    </row>
    <row r="16" spans="1:236" ht="19.5" customHeight="1">
      <c r="A16" s="210"/>
      <c r="B16" s="217"/>
      <c r="C16" s="69" t="s">
        <v>112</v>
      </c>
      <c r="D16" s="109">
        <v>4</v>
      </c>
      <c r="E16" s="125"/>
      <c r="F16" s="125"/>
      <c r="G16" s="33"/>
      <c r="H16" s="122"/>
      <c r="I16" s="69"/>
      <c r="J16" s="69"/>
      <c r="L16" s="34"/>
    </row>
    <row r="17" spans="1:12" ht="16.149999999999999" customHeight="1">
      <c r="A17" s="210"/>
      <c r="B17" s="217"/>
      <c r="C17" s="37" t="s">
        <v>95</v>
      </c>
      <c r="D17" s="123"/>
      <c r="E17" s="123"/>
      <c r="F17" s="123"/>
      <c r="G17" s="123"/>
      <c r="H17" s="123"/>
      <c r="I17" s="123"/>
      <c r="J17" s="123"/>
      <c r="L17" s="34"/>
    </row>
    <row r="18" spans="1:12" ht="36" customHeight="1">
      <c r="A18" s="210">
        <v>1</v>
      </c>
      <c r="B18" s="210" t="s">
        <v>1448</v>
      </c>
      <c r="C18" s="90" t="s">
        <v>1449</v>
      </c>
      <c r="D18" s="124"/>
      <c r="E18" s="33" t="s">
        <v>614</v>
      </c>
      <c r="F18" s="33" t="s">
        <v>614</v>
      </c>
      <c r="G18" s="200">
        <v>6</v>
      </c>
      <c r="H18" s="200">
        <v>6</v>
      </c>
      <c r="I18" s="33" t="s">
        <v>42</v>
      </c>
      <c r="J18" s="33" t="s">
        <v>42</v>
      </c>
      <c r="L18" s="34"/>
    </row>
    <row r="19" spans="1:12" ht="31.15" customHeight="1">
      <c r="A19" s="210"/>
      <c r="B19" s="217"/>
      <c r="C19" s="65" t="s">
        <v>615</v>
      </c>
      <c r="D19" s="116"/>
      <c r="E19" s="33" t="s">
        <v>190</v>
      </c>
      <c r="F19" s="33" t="s">
        <v>190</v>
      </c>
      <c r="G19" s="33">
        <v>7</v>
      </c>
      <c r="H19" s="33">
        <v>7</v>
      </c>
      <c r="I19" s="33" t="s">
        <v>616</v>
      </c>
      <c r="J19" s="33" t="s">
        <v>616</v>
      </c>
      <c r="L19" s="34"/>
    </row>
    <row r="20" spans="1:12" ht="44.45" customHeight="1">
      <c r="A20" s="210"/>
      <c r="B20" s="210"/>
      <c r="C20" s="54" t="s">
        <v>1063</v>
      </c>
      <c r="D20" s="100"/>
      <c r="E20" s="56" t="s">
        <v>1447</v>
      </c>
      <c r="F20" s="56" t="s">
        <v>1447</v>
      </c>
      <c r="G20" s="53">
        <v>5</v>
      </c>
      <c r="H20" s="53">
        <v>5</v>
      </c>
      <c r="I20" s="33" t="s">
        <v>64</v>
      </c>
      <c r="J20" s="33" t="s">
        <v>64</v>
      </c>
      <c r="L20" s="34"/>
    </row>
    <row r="21" spans="1:12" ht="41.45" customHeight="1">
      <c r="A21" s="210"/>
      <c r="B21" s="210"/>
      <c r="C21" s="54" t="s">
        <v>1064</v>
      </c>
      <c r="D21" s="116"/>
      <c r="E21" s="33" t="s">
        <v>1453</v>
      </c>
      <c r="F21" s="33" t="s">
        <v>1453</v>
      </c>
      <c r="G21" s="33">
        <v>11</v>
      </c>
      <c r="H21" s="33">
        <v>11</v>
      </c>
      <c r="I21" s="33" t="s">
        <v>164</v>
      </c>
      <c r="J21" s="33" t="s">
        <v>164</v>
      </c>
      <c r="L21" s="34"/>
    </row>
    <row r="22" spans="1:12" ht="41.45" customHeight="1">
      <c r="A22" s="210"/>
      <c r="B22" s="217"/>
      <c r="C22" s="54" t="s">
        <v>1371</v>
      </c>
      <c r="D22" s="116"/>
      <c r="E22" s="33" t="s">
        <v>1372</v>
      </c>
      <c r="F22" s="33" t="s">
        <v>1372</v>
      </c>
      <c r="G22" s="33">
        <v>12</v>
      </c>
      <c r="H22" s="33">
        <v>12</v>
      </c>
      <c r="I22" s="33" t="s">
        <v>1373</v>
      </c>
      <c r="J22" s="33" t="s">
        <v>1373</v>
      </c>
      <c r="L22" s="34"/>
    </row>
    <row r="23" spans="1:12" ht="36.6" customHeight="1">
      <c r="A23" s="215"/>
      <c r="B23" s="218"/>
      <c r="C23" s="90" t="s">
        <v>1374</v>
      </c>
      <c r="D23" s="124"/>
      <c r="E23" s="56" t="s">
        <v>1375</v>
      </c>
      <c r="F23" s="56" t="s">
        <v>1375</v>
      </c>
      <c r="G23" s="200">
        <v>10</v>
      </c>
      <c r="H23" s="200">
        <v>10</v>
      </c>
      <c r="I23" s="33" t="s">
        <v>59</v>
      </c>
      <c r="J23" s="33" t="s">
        <v>59</v>
      </c>
      <c r="L23" s="34"/>
    </row>
    <row r="24" spans="1:12" ht="60" customHeight="1">
      <c r="A24" s="214"/>
      <c r="B24" s="216"/>
      <c r="C24" s="90" t="s">
        <v>1376</v>
      </c>
      <c r="D24" s="124"/>
      <c r="E24" s="56" t="s">
        <v>1377</v>
      </c>
      <c r="F24" s="56" t="s">
        <v>1377</v>
      </c>
      <c r="G24" s="200">
        <v>25</v>
      </c>
      <c r="H24" s="200">
        <v>25</v>
      </c>
      <c r="I24" s="33" t="s">
        <v>1381</v>
      </c>
      <c r="J24" s="33" t="s">
        <v>1381</v>
      </c>
      <c r="L24" s="34"/>
    </row>
    <row r="25" spans="1:12" ht="49.15" customHeight="1">
      <c r="A25" s="210"/>
      <c r="B25" s="217"/>
      <c r="C25" s="54" t="s">
        <v>1378</v>
      </c>
      <c r="D25" s="100"/>
      <c r="E25" s="56" t="s">
        <v>1379</v>
      </c>
      <c r="F25" s="56" t="s">
        <v>1379</v>
      </c>
      <c r="G25" s="53">
        <v>26</v>
      </c>
      <c r="H25" s="53">
        <v>26</v>
      </c>
      <c r="I25" s="33" t="s">
        <v>1380</v>
      </c>
      <c r="J25" s="33" t="s">
        <v>1380</v>
      </c>
      <c r="L25" s="34"/>
    </row>
    <row r="26" spans="1:12" ht="59.45" customHeight="1">
      <c r="A26" s="210"/>
      <c r="B26" s="217"/>
      <c r="C26" s="54" t="s">
        <v>1450</v>
      </c>
      <c r="D26" s="116"/>
      <c r="E26" s="33" t="s">
        <v>1454</v>
      </c>
      <c r="F26" s="33" t="s">
        <v>1454</v>
      </c>
      <c r="G26" s="33">
        <v>21</v>
      </c>
      <c r="H26" s="33">
        <v>21</v>
      </c>
      <c r="I26" s="33" t="s">
        <v>1451</v>
      </c>
      <c r="J26" s="33" t="s">
        <v>1451</v>
      </c>
      <c r="L26" s="34"/>
    </row>
    <row r="27" spans="1:12" ht="44.45" customHeight="1">
      <c r="A27" s="210"/>
      <c r="B27" s="217"/>
      <c r="C27" s="65" t="s">
        <v>1065</v>
      </c>
      <c r="D27" s="125"/>
      <c r="E27" s="68" t="s">
        <v>851</v>
      </c>
      <c r="F27" s="68" t="s">
        <v>851</v>
      </c>
      <c r="G27" s="68">
        <v>6</v>
      </c>
      <c r="H27" s="68">
        <v>6</v>
      </c>
      <c r="I27" s="68" t="s">
        <v>138</v>
      </c>
      <c r="J27" s="68" t="s">
        <v>138</v>
      </c>
      <c r="L27" s="34"/>
    </row>
    <row r="28" spans="1:12" ht="17.45" customHeight="1">
      <c r="A28" s="215"/>
      <c r="B28" s="218"/>
      <c r="C28" s="116" t="s">
        <v>126</v>
      </c>
      <c r="D28" s="100">
        <v>10</v>
      </c>
      <c r="E28" s="53"/>
      <c r="F28" s="53"/>
      <c r="G28" s="53"/>
      <c r="H28" s="53"/>
      <c r="I28" s="56"/>
      <c r="J28" s="56"/>
      <c r="L28" s="34"/>
    </row>
    <row r="29" spans="1:12" ht="21" customHeight="1">
      <c r="A29" s="201"/>
      <c r="B29" s="201"/>
      <c r="C29" s="37" t="s">
        <v>95</v>
      </c>
      <c r="D29" s="123"/>
      <c r="E29" s="123"/>
      <c r="F29" s="123"/>
      <c r="G29" s="123"/>
      <c r="H29" s="123"/>
      <c r="I29" s="123"/>
      <c r="J29" s="123"/>
      <c r="L29" s="34"/>
    </row>
    <row r="30" spans="1:12" ht="39.6" customHeight="1">
      <c r="A30" s="210"/>
      <c r="B30" s="210"/>
      <c r="C30" s="54" t="s">
        <v>1066</v>
      </c>
      <c r="D30" s="116"/>
      <c r="E30" s="33" t="s">
        <v>1067</v>
      </c>
      <c r="F30" s="33" t="s">
        <v>1067</v>
      </c>
      <c r="G30" s="33">
        <v>12</v>
      </c>
      <c r="H30" s="33">
        <v>12</v>
      </c>
      <c r="I30" s="56" t="s">
        <v>662</v>
      </c>
      <c r="J30" s="56" t="s">
        <v>662</v>
      </c>
      <c r="L30" s="34"/>
    </row>
    <row r="31" spans="1:12" ht="15" customHeight="1">
      <c r="A31" s="210">
        <v>2</v>
      </c>
      <c r="B31" s="210" t="s">
        <v>133</v>
      </c>
      <c r="C31" s="116" t="s">
        <v>126</v>
      </c>
      <c r="D31" s="100">
        <v>1</v>
      </c>
      <c r="E31" s="53"/>
      <c r="F31" s="53"/>
      <c r="G31" s="53"/>
      <c r="H31" s="53"/>
      <c r="I31" s="56"/>
      <c r="J31" s="56"/>
      <c r="L31" s="34"/>
    </row>
    <row r="32" spans="1:12" ht="16.149999999999999" customHeight="1">
      <c r="A32" s="210"/>
      <c r="B32" s="210"/>
      <c r="C32" s="126" t="s">
        <v>105</v>
      </c>
      <c r="D32" s="100"/>
      <c r="E32" s="53"/>
      <c r="F32" s="53"/>
      <c r="G32" s="53"/>
      <c r="H32" s="53"/>
      <c r="I32" s="56"/>
      <c r="J32" s="56"/>
      <c r="L32" s="34"/>
    </row>
    <row r="33" spans="1:12" ht="44.45" customHeight="1">
      <c r="A33" s="210"/>
      <c r="B33" s="210"/>
      <c r="C33" s="54" t="s">
        <v>277</v>
      </c>
      <c r="D33" s="100"/>
      <c r="E33" s="53" t="s">
        <v>617</v>
      </c>
      <c r="F33" s="53" t="s">
        <v>617</v>
      </c>
      <c r="G33" s="53">
        <v>7</v>
      </c>
      <c r="H33" s="53">
        <v>7</v>
      </c>
      <c r="I33" s="56" t="s">
        <v>160</v>
      </c>
      <c r="J33" s="56" t="s">
        <v>160</v>
      </c>
      <c r="L33" s="34"/>
    </row>
    <row r="34" spans="1:12" ht="15.6" customHeight="1">
      <c r="A34" s="202"/>
      <c r="B34" s="202"/>
      <c r="C34" s="116" t="s">
        <v>127</v>
      </c>
      <c r="D34" s="100">
        <v>1</v>
      </c>
      <c r="E34" s="53"/>
      <c r="F34" s="53"/>
      <c r="G34" s="53"/>
      <c r="H34" s="53"/>
      <c r="I34" s="56"/>
      <c r="J34" s="56"/>
      <c r="L34" s="34"/>
    </row>
    <row r="35" spans="1:12" ht="16.899999999999999" customHeight="1">
      <c r="A35" s="201"/>
      <c r="B35" s="201"/>
      <c r="C35" s="37" t="s">
        <v>95</v>
      </c>
      <c r="D35" s="123"/>
      <c r="E35" s="123"/>
      <c r="F35" s="123"/>
      <c r="G35" s="123"/>
      <c r="H35" s="123"/>
      <c r="I35" s="123"/>
      <c r="J35" s="123"/>
      <c r="L35" s="34"/>
    </row>
    <row r="36" spans="1:12" ht="57" customHeight="1">
      <c r="A36" s="210">
        <v>3</v>
      </c>
      <c r="B36" s="213" t="s">
        <v>222</v>
      </c>
      <c r="C36" s="54" t="s">
        <v>618</v>
      </c>
      <c r="D36" s="116"/>
      <c r="E36" s="33" t="s">
        <v>619</v>
      </c>
      <c r="F36" s="33" t="s">
        <v>619</v>
      </c>
      <c r="G36" s="33">
        <v>10</v>
      </c>
      <c r="H36" s="33">
        <v>10</v>
      </c>
      <c r="I36" s="33" t="s">
        <v>581</v>
      </c>
      <c r="J36" s="33" t="s">
        <v>581</v>
      </c>
      <c r="L36" s="34"/>
    </row>
    <row r="37" spans="1:12" ht="18" customHeight="1">
      <c r="A37" s="202"/>
      <c r="B37" s="202"/>
      <c r="C37" s="116" t="s">
        <v>126</v>
      </c>
      <c r="D37" s="100">
        <v>1</v>
      </c>
      <c r="E37" s="53"/>
      <c r="F37" s="53"/>
      <c r="G37" s="53"/>
      <c r="H37" s="53"/>
      <c r="I37" s="56"/>
      <c r="J37" s="56"/>
      <c r="L37" s="34"/>
    </row>
    <row r="38" spans="1:12">
      <c r="A38" s="201"/>
      <c r="B38" s="201"/>
      <c r="C38" s="37" t="s">
        <v>95</v>
      </c>
      <c r="D38" s="123"/>
      <c r="E38" s="123"/>
      <c r="F38" s="123"/>
      <c r="G38" s="123"/>
      <c r="H38" s="123"/>
      <c r="I38" s="123"/>
      <c r="J38" s="123"/>
      <c r="L38" s="34"/>
    </row>
    <row r="39" spans="1:12" ht="34.9" customHeight="1">
      <c r="A39" s="210">
        <v>4</v>
      </c>
      <c r="B39" s="210" t="s">
        <v>145</v>
      </c>
      <c r="C39" s="65" t="s">
        <v>146</v>
      </c>
      <c r="D39" s="69"/>
      <c r="E39" s="71" t="s">
        <v>722</v>
      </c>
      <c r="F39" s="71" t="s">
        <v>722</v>
      </c>
      <c r="G39" s="62">
        <v>10</v>
      </c>
      <c r="H39" s="62">
        <v>10</v>
      </c>
      <c r="I39" s="71" t="s">
        <v>147</v>
      </c>
      <c r="J39" s="71" t="s">
        <v>147</v>
      </c>
      <c r="L39" s="34"/>
    </row>
    <row r="40" spans="1:12" ht="34.15" customHeight="1">
      <c r="A40" s="210"/>
      <c r="B40" s="210"/>
      <c r="C40" s="65" t="s">
        <v>1068</v>
      </c>
      <c r="D40" s="69"/>
      <c r="E40" s="71" t="s">
        <v>1069</v>
      </c>
      <c r="F40" s="71" t="s">
        <v>1069</v>
      </c>
      <c r="G40" s="62">
        <v>14</v>
      </c>
      <c r="H40" s="62">
        <v>14</v>
      </c>
      <c r="I40" s="71" t="s">
        <v>662</v>
      </c>
      <c r="J40" s="71" t="s">
        <v>662</v>
      </c>
      <c r="L40" s="34"/>
    </row>
    <row r="41" spans="1:12" ht="18.600000000000001" customHeight="1">
      <c r="A41" s="202"/>
      <c r="B41" s="202"/>
      <c r="C41" s="116" t="s">
        <v>126</v>
      </c>
      <c r="D41" s="100">
        <v>2</v>
      </c>
      <c r="E41" s="53"/>
      <c r="F41" s="53"/>
      <c r="G41" s="53"/>
      <c r="H41" s="53"/>
      <c r="I41" s="56"/>
      <c r="J41" s="56"/>
      <c r="L41" s="34"/>
    </row>
    <row r="42" spans="1:12" ht="18" customHeight="1">
      <c r="A42" s="201"/>
      <c r="B42" s="201"/>
      <c r="C42" s="37" t="s">
        <v>95</v>
      </c>
      <c r="D42" s="100"/>
      <c r="E42" s="53"/>
      <c r="F42" s="53"/>
      <c r="G42" s="53"/>
      <c r="H42" s="53"/>
      <c r="I42" s="56"/>
      <c r="J42" s="56"/>
      <c r="L42" s="34"/>
    </row>
    <row r="43" spans="1:12" ht="23.25" customHeight="1">
      <c r="A43" s="210">
        <v>5</v>
      </c>
      <c r="B43" s="210" t="s">
        <v>8</v>
      </c>
      <c r="C43" s="78" t="s">
        <v>1070</v>
      </c>
      <c r="D43" s="53"/>
      <c r="E43" s="53" t="s">
        <v>620</v>
      </c>
      <c r="F43" s="53" t="s">
        <v>620</v>
      </c>
      <c r="G43" s="53">
        <v>5</v>
      </c>
      <c r="H43" s="53">
        <v>5</v>
      </c>
      <c r="I43" s="56" t="s">
        <v>71</v>
      </c>
      <c r="J43" s="56" t="s">
        <v>71</v>
      </c>
      <c r="L43" s="34"/>
    </row>
    <row r="44" spans="1:12" ht="20.25" customHeight="1">
      <c r="A44" s="377"/>
      <c r="B44" s="377"/>
      <c r="C44" s="116" t="s">
        <v>126</v>
      </c>
      <c r="D44" s="100">
        <v>1</v>
      </c>
      <c r="E44" s="53"/>
      <c r="F44" s="53"/>
      <c r="G44" s="53"/>
      <c r="H44" s="53"/>
      <c r="I44" s="56"/>
      <c r="J44" s="56"/>
      <c r="L44" s="34"/>
    </row>
    <row r="45" spans="1:12" ht="15" customHeight="1">
      <c r="A45" s="376"/>
      <c r="B45" s="376"/>
      <c r="C45" s="37" t="s">
        <v>95</v>
      </c>
      <c r="D45" s="100"/>
      <c r="E45" s="53"/>
      <c r="F45" s="53"/>
      <c r="G45" s="53"/>
      <c r="H45" s="53"/>
      <c r="I45" s="56"/>
      <c r="J45" s="56"/>
      <c r="L45" s="34"/>
    </row>
    <row r="46" spans="1:12" ht="55.9" customHeight="1">
      <c r="A46" s="210">
        <v>6</v>
      </c>
      <c r="B46" s="210" t="s">
        <v>279</v>
      </c>
      <c r="C46" s="54" t="s">
        <v>1071</v>
      </c>
      <c r="D46" s="116"/>
      <c r="E46" s="33" t="s">
        <v>1072</v>
      </c>
      <c r="F46" s="33" t="s">
        <v>1072</v>
      </c>
      <c r="G46" s="33">
        <f>9+13+11</f>
        <v>33</v>
      </c>
      <c r="H46" s="33">
        <v>33</v>
      </c>
      <c r="I46" s="33" t="s">
        <v>1073</v>
      </c>
      <c r="J46" s="33" t="s">
        <v>1073</v>
      </c>
      <c r="L46" s="34"/>
    </row>
    <row r="47" spans="1:12" ht="52.9" customHeight="1">
      <c r="A47" s="210"/>
      <c r="B47" s="210"/>
      <c r="C47" s="54" t="s">
        <v>1074</v>
      </c>
      <c r="D47" s="100"/>
      <c r="E47" s="53" t="s">
        <v>1075</v>
      </c>
      <c r="F47" s="53" t="s">
        <v>1075</v>
      </c>
      <c r="G47" s="53">
        <v>8</v>
      </c>
      <c r="H47" s="53">
        <v>8</v>
      </c>
      <c r="I47" s="33" t="s">
        <v>64</v>
      </c>
      <c r="J47" s="33" t="s">
        <v>64</v>
      </c>
      <c r="L47" s="34"/>
    </row>
    <row r="48" spans="1:12" ht="15.6" customHeight="1">
      <c r="A48" s="215"/>
      <c r="B48" s="215"/>
      <c r="C48" s="116" t="s">
        <v>126</v>
      </c>
      <c r="D48" s="100">
        <v>2</v>
      </c>
      <c r="E48" s="53"/>
      <c r="F48" s="53"/>
      <c r="G48" s="53"/>
      <c r="H48" s="53"/>
      <c r="I48" s="56"/>
      <c r="J48" s="56"/>
      <c r="L48" s="34"/>
    </row>
    <row r="49" spans="1:15" s="72" customFormat="1" ht="18.600000000000001" customHeight="1">
      <c r="A49" s="201"/>
      <c r="B49" s="201"/>
      <c r="C49" s="37" t="s">
        <v>95</v>
      </c>
      <c r="D49" s="100"/>
      <c r="E49" s="53"/>
      <c r="F49" s="53"/>
      <c r="G49" s="53"/>
      <c r="H49" s="53"/>
      <c r="I49" s="56"/>
      <c r="J49" s="56"/>
    </row>
    <row r="50" spans="1:15" s="72" customFormat="1" ht="55.15" customHeight="1">
      <c r="A50" s="210">
        <v>7</v>
      </c>
      <c r="B50" s="213" t="s">
        <v>255</v>
      </c>
      <c r="C50" s="54" t="s">
        <v>1076</v>
      </c>
      <c r="D50" s="116"/>
      <c r="E50" s="33" t="s">
        <v>1077</v>
      </c>
      <c r="F50" s="33" t="s">
        <v>1077</v>
      </c>
      <c r="G50" s="33">
        <v>11</v>
      </c>
      <c r="H50" s="33">
        <v>11</v>
      </c>
      <c r="I50" s="33" t="s">
        <v>64</v>
      </c>
      <c r="J50" s="33" t="s">
        <v>64</v>
      </c>
    </row>
    <row r="51" spans="1:15" s="72" customFormat="1" ht="17.45" customHeight="1">
      <c r="A51" s="202"/>
      <c r="B51" s="202"/>
      <c r="C51" s="116" t="s">
        <v>126</v>
      </c>
      <c r="D51" s="100">
        <v>1</v>
      </c>
      <c r="E51" s="53"/>
      <c r="F51" s="53"/>
      <c r="G51" s="53"/>
      <c r="H51" s="53"/>
      <c r="I51" s="56"/>
      <c r="J51" s="56"/>
    </row>
    <row r="52" spans="1:15" s="72" customFormat="1" ht="29.45" customHeight="1">
      <c r="A52" s="201"/>
      <c r="B52" s="559" t="s">
        <v>1452</v>
      </c>
      <c r="C52" s="54" t="s">
        <v>1078</v>
      </c>
      <c r="D52" s="116"/>
      <c r="E52" s="33" t="s">
        <v>1079</v>
      </c>
      <c r="F52" s="33" t="s">
        <v>1079</v>
      </c>
      <c r="G52" s="33">
        <v>9</v>
      </c>
      <c r="H52" s="33">
        <v>9</v>
      </c>
      <c r="I52" s="33" t="s">
        <v>192</v>
      </c>
      <c r="J52" s="33" t="s">
        <v>192</v>
      </c>
    </row>
    <row r="53" spans="1:15" s="110" customFormat="1" ht="33" customHeight="1">
      <c r="A53" s="210">
        <v>8</v>
      </c>
      <c r="B53" s="560"/>
      <c r="C53" s="54" t="s">
        <v>1382</v>
      </c>
      <c r="D53" s="116"/>
      <c r="E53" s="73" t="s">
        <v>1641</v>
      </c>
      <c r="F53" s="73" t="s">
        <v>1641</v>
      </c>
      <c r="G53" s="33">
        <v>6</v>
      </c>
      <c r="H53" s="33">
        <v>6</v>
      </c>
      <c r="I53" s="33" t="s">
        <v>74</v>
      </c>
      <c r="J53" s="33" t="s">
        <v>74</v>
      </c>
    </row>
    <row r="54" spans="1:15">
      <c r="A54" s="202"/>
      <c r="B54" s="561"/>
      <c r="C54" s="116" t="s">
        <v>104</v>
      </c>
      <c r="D54" s="100">
        <v>2</v>
      </c>
      <c r="E54" s="53"/>
      <c r="F54" s="53"/>
      <c r="G54" s="53"/>
      <c r="H54" s="53"/>
      <c r="I54" s="56"/>
      <c r="J54" s="56"/>
      <c r="L54" s="34"/>
    </row>
    <row r="55" spans="1:15" ht="15" customHeight="1">
      <c r="A55" s="68"/>
      <c r="B55" s="542" t="s">
        <v>125</v>
      </c>
      <c r="C55" s="543"/>
      <c r="D55" s="125">
        <f>D16</f>
        <v>4</v>
      </c>
      <c r="E55" s="68"/>
      <c r="F55" s="68"/>
      <c r="G55" s="68"/>
      <c r="H55" s="68"/>
      <c r="I55" s="75"/>
      <c r="J55" s="75"/>
      <c r="L55" s="34"/>
    </row>
    <row r="56" spans="1:15" ht="15" customHeight="1">
      <c r="A56" s="68"/>
      <c r="B56" s="542" t="s">
        <v>126</v>
      </c>
      <c r="C56" s="543"/>
      <c r="D56" s="125">
        <f>D51+D48+D37+D31+D28+D44+D41+D54</f>
        <v>20</v>
      </c>
      <c r="E56" s="68"/>
      <c r="F56" s="68"/>
      <c r="G56" s="68"/>
      <c r="H56" s="68"/>
      <c r="I56" s="75"/>
      <c r="J56" s="75"/>
      <c r="L56" s="34"/>
    </row>
    <row r="57" spans="1:15" ht="15" customHeight="1">
      <c r="A57" s="68"/>
      <c r="B57" s="542" t="s">
        <v>127</v>
      </c>
      <c r="C57" s="543"/>
      <c r="D57" s="125">
        <f>D34</f>
        <v>1</v>
      </c>
      <c r="E57" s="68"/>
      <c r="F57" s="68"/>
      <c r="G57" s="68"/>
      <c r="H57" s="68"/>
      <c r="I57" s="75"/>
      <c r="J57" s="75"/>
      <c r="L57" s="34"/>
    </row>
    <row r="58" spans="1:15" ht="15" customHeight="1">
      <c r="A58" s="68"/>
      <c r="B58" s="125" t="s">
        <v>92</v>
      </c>
      <c r="C58" s="69"/>
      <c r="D58" s="125">
        <f>SUM(D55:D57)</f>
        <v>25</v>
      </c>
      <c r="E58" s="68"/>
      <c r="F58" s="68"/>
      <c r="G58" s="68"/>
      <c r="H58" s="68"/>
      <c r="I58" s="62"/>
      <c r="J58" s="62"/>
      <c r="L58" s="34"/>
    </row>
    <row r="59" spans="1:15">
      <c r="A59" s="49"/>
      <c r="B59" s="39"/>
      <c r="C59" s="127"/>
      <c r="D59" s="128"/>
      <c r="E59" s="128"/>
      <c r="F59" s="129"/>
      <c r="G59" s="129"/>
      <c r="H59" s="129"/>
      <c r="I59" s="129"/>
      <c r="J59" s="130"/>
      <c r="K59" s="129"/>
      <c r="L59" s="127"/>
    </row>
    <row r="60" spans="1:15" s="57" customFormat="1" ht="21.75" customHeight="1">
      <c r="A60" s="137"/>
      <c r="B60" s="169"/>
      <c r="C60" s="138"/>
      <c r="E60" s="47"/>
      <c r="F60" s="139"/>
      <c r="G60" s="47"/>
      <c r="H60" s="47"/>
      <c r="I60" s="47"/>
      <c r="J60" s="47"/>
      <c r="K60" s="47"/>
      <c r="L60" s="47"/>
      <c r="M60" s="47"/>
      <c r="N60" s="47"/>
      <c r="O60" s="170"/>
    </row>
    <row r="61" spans="1:15" s="57" customFormat="1" ht="24.75" customHeight="1">
      <c r="A61" s="137"/>
      <c r="B61" s="169"/>
      <c r="C61" s="138"/>
      <c r="E61" s="47"/>
      <c r="F61" s="139"/>
      <c r="G61" s="47"/>
      <c r="H61" s="47"/>
      <c r="I61" s="47"/>
      <c r="J61" s="47"/>
      <c r="K61" s="47"/>
      <c r="L61" s="47"/>
      <c r="M61" s="47"/>
      <c r="N61" s="47"/>
      <c r="O61" s="170"/>
    </row>
    <row r="62" spans="1:15" ht="8.25" customHeight="1">
      <c r="A62" s="46"/>
      <c r="B62" s="39"/>
      <c r="C62" s="127"/>
      <c r="D62" s="34"/>
      <c r="E62" s="129"/>
      <c r="F62" s="186"/>
      <c r="G62" s="130"/>
      <c r="H62" s="130"/>
      <c r="I62" s="129"/>
      <c r="J62" s="129"/>
      <c r="K62" s="129"/>
      <c r="L62" s="129"/>
      <c r="M62" s="129"/>
      <c r="N62" s="129"/>
      <c r="O62" s="127"/>
    </row>
    <row r="63" spans="1:15" s="57" customFormat="1" ht="24.75" customHeight="1">
      <c r="A63" s="137"/>
      <c r="B63" s="169"/>
      <c r="C63" s="140"/>
      <c r="E63" s="47"/>
      <c r="F63" s="139"/>
      <c r="G63" s="47"/>
      <c r="H63" s="47"/>
      <c r="I63" s="47"/>
      <c r="J63" s="47"/>
      <c r="K63" s="47"/>
      <c r="L63" s="47"/>
      <c r="M63" s="47"/>
      <c r="N63" s="47"/>
      <c r="O63" s="170"/>
    </row>
    <row r="64" spans="1:15" s="57" customFormat="1" ht="24.75" customHeight="1">
      <c r="A64" s="137"/>
      <c r="B64" s="169"/>
      <c r="C64" s="141"/>
      <c r="D64" s="142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170"/>
    </row>
    <row r="65" spans="1:12">
      <c r="A65" s="49"/>
      <c r="B65" s="39"/>
      <c r="C65" s="127"/>
      <c r="D65" s="128"/>
      <c r="E65" s="128"/>
      <c r="F65" s="129"/>
      <c r="G65" s="129"/>
      <c r="H65" s="129"/>
      <c r="I65" s="129"/>
      <c r="J65" s="130"/>
      <c r="K65" s="129"/>
      <c r="L65" s="127"/>
    </row>
    <row r="66" spans="1:12">
      <c r="A66" s="49"/>
      <c r="B66" s="39"/>
      <c r="C66" s="127"/>
      <c r="D66" s="128"/>
      <c r="E66" s="128"/>
      <c r="F66" s="129"/>
      <c r="G66" s="129"/>
      <c r="H66" s="129"/>
      <c r="I66" s="129"/>
      <c r="J66" s="130"/>
      <c r="K66" s="129"/>
      <c r="L66" s="127"/>
    </row>
    <row r="67" spans="1:12">
      <c r="A67" s="49"/>
      <c r="B67" s="39"/>
      <c r="C67" s="127"/>
      <c r="D67" s="128"/>
      <c r="E67" s="128"/>
      <c r="F67" s="129"/>
      <c r="G67" s="129"/>
      <c r="H67" s="129"/>
      <c r="I67" s="129"/>
      <c r="J67" s="130"/>
      <c r="K67" s="129"/>
      <c r="L67" s="127"/>
    </row>
    <row r="68" spans="1:12">
      <c r="A68" s="49"/>
      <c r="B68" s="39"/>
      <c r="C68" s="127"/>
      <c r="D68" s="128"/>
      <c r="E68" s="128"/>
      <c r="F68" s="129"/>
      <c r="G68" s="129"/>
      <c r="H68" s="129"/>
      <c r="I68" s="129"/>
      <c r="J68" s="130"/>
      <c r="K68" s="129"/>
      <c r="L68" s="127"/>
    </row>
    <row r="69" spans="1:12">
      <c r="A69" s="49"/>
      <c r="B69" s="39"/>
      <c r="C69" s="127"/>
      <c r="D69" s="128"/>
      <c r="E69" s="128"/>
      <c r="F69" s="129"/>
      <c r="G69" s="129"/>
      <c r="H69" s="129"/>
      <c r="I69" s="129"/>
      <c r="J69" s="130"/>
      <c r="K69" s="129"/>
      <c r="L69" s="127"/>
    </row>
    <row r="70" spans="1:12">
      <c r="A70" s="49"/>
      <c r="B70" s="39"/>
      <c r="C70" s="127"/>
      <c r="D70" s="128"/>
      <c r="E70" s="128"/>
      <c r="F70" s="129"/>
      <c r="G70" s="129"/>
      <c r="H70" s="129"/>
      <c r="I70" s="129"/>
      <c r="J70" s="130"/>
      <c r="K70" s="129"/>
      <c r="L70" s="127"/>
    </row>
    <row r="71" spans="1:12">
      <c r="A71" s="49"/>
      <c r="B71" s="39"/>
      <c r="C71" s="127"/>
      <c r="D71" s="128"/>
      <c r="E71" s="128"/>
      <c r="F71" s="129"/>
      <c r="G71" s="129"/>
      <c r="H71" s="129"/>
      <c r="I71" s="129"/>
      <c r="J71" s="130"/>
      <c r="K71" s="129"/>
      <c r="L71" s="127"/>
    </row>
    <row r="72" spans="1:12">
      <c r="A72" s="49"/>
      <c r="B72" s="39"/>
      <c r="C72" s="127"/>
      <c r="D72" s="128"/>
      <c r="E72" s="128"/>
      <c r="F72" s="129"/>
      <c r="G72" s="129"/>
      <c r="H72" s="129"/>
      <c r="I72" s="129"/>
      <c r="J72" s="130"/>
      <c r="K72" s="129"/>
      <c r="L72" s="127"/>
    </row>
    <row r="73" spans="1:12">
      <c r="A73" s="49"/>
      <c r="B73" s="39"/>
      <c r="C73" s="127"/>
      <c r="D73" s="128"/>
      <c r="E73" s="128"/>
      <c r="F73" s="129"/>
      <c r="G73" s="129"/>
      <c r="H73" s="129"/>
      <c r="I73" s="129"/>
      <c r="J73" s="130"/>
      <c r="K73" s="129"/>
      <c r="L73" s="127"/>
    </row>
    <row r="74" spans="1:12">
      <c r="A74" s="49"/>
      <c r="B74" s="39"/>
      <c r="C74" s="127"/>
      <c r="D74" s="128"/>
      <c r="E74" s="128"/>
      <c r="F74" s="129"/>
      <c r="G74" s="129"/>
      <c r="H74" s="129"/>
      <c r="I74" s="129"/>
      <c r="J74" s="130"/>
      <c r="K74" s="129"/>
      <c r="L74" s="127"/>
    </row>
    <row r="75" spans="1:12">
      <c r="A75" s="49"/>
      <c r="B75" s="39"/>
      <c r="C75" s="127"/>
      <c r="D75" s="128"/>
      <c r="E75" s="128"/>
      <c r="F75" s="129"/>
      <c r="G75" s="129"/>
      <c r="H75" s="129"/>
      <c r="I75" s="129"/>
      <c r="J75" s="130"/>
      <c r="K75" s="129"/>
      <c r="L75" s="127"/>
    </row>
    <row r="76" spans="1:12">
      <c r="A76" s="49"/>
      <c r="B76" s="39"/>
      <c r="C76" s="127"/>
      <c r="D76" s="128"/>
      <c r="E76" s="128"/>
      <c r="F76" s="129"/>
      <c r="G76" s="129"/>
      <c r="H76" s="129"/>
      <c r="I76" s="129"/>
      <c r="J76" s="130"/>
      <c r="K76" s="129"/>
      <c r="L76" s="127"/>
    </row>
    <row r="77" spans="1:12">
      <c r="A77" s="49"/>
      <c r="B77" s="39"/>
      <c r="C77" s="127"/>
      <c r="D77" s="128"/>
      <c r="E77" s="128"/>
      <c r="F77" s="129"/>
      <c r="G77" s="129"/>
      <c r="H77" s="129"/>
      <c r="I77" s="129"/>
      <c r="J77" s="130"/>
      <c r="K77" s="129"/>
      <c r="L77" s="127"/>
    </row>
    <row r="78" spans="1:12">
      <c r="A78" s="49"/>
      <c r="B78" s="39"/>
      <c r="C78" s="127"/>
      <c r="D78" s="128"/>
      <c r="E78" s="128"/>
      <c r="F78" s="129"/>
      <c r="G78" s="129"/>
      <c r="H78" s="129"/>
      <c r="I78" s="129"/>
      <c r="J78" s="130"/>
      <c r="K78" s="129"/>
      <c r="L78" s="127"/>
    </row>
    <row r="79" spans="1:12">
      <c r="A79" s="49"/>
      <c r="B79" s="39"/>
      <c r="C79" s="127"/>
      <c r="D79" s="128"/>
      <c r="E79" s="128"/>
      <c r="F79" s="129"/>
      <c r="G79" s="129"/>
      <c r="H79" s="129"/>
      <c r="I79" s="129"/>
      <c r="J79" s="130"/>
      <c r="K79" s="129"/>
      <c r="L79" s="127"/>
    </row>
    <row r="80" spans="1:12">
      <c r="A80" s="49"/>
      <c r="B80" s="39"/>
      <c r="C80" s="127"/>
      <c r="D80" s="128"/>
      <c r="E80" s="128"/>
      <c r="F80" s="129"/>
      <c r="G80" s="129"/>
      <c r="H80" s="129"/>
      <c r="I80" s="129"/>
      <c r="J80" s="130"/>
      <c r="K80" s="129"/>
      <c r="L80" s="127"/>
    </row>
    <row r="81" spans="1:12">
      <c r="A81" s="49"/>
      <c r="B81" s="39"/>
      <c r="C81" s="127"/>
      <c r="D81" s="128"/>
      <c r="E81" s="128"/>
      <c r="F81" s="129"/>
      <c r="G81" s="129"/>
      <c r="H81" s="129"/>
      <c r="I81" s="129"/>
      <c r="J81" s="130"/>
      <c r="K81" s="129"/>
      <c r="L81" s="127"/>
    </row>
    <row r="82" spans="1:12">
      <c r="A82" s="49"/>
      <c r="B82" s="39"/>
      <c r="C82" s="127"/>
      <c r="D82" s="128"/>
      <c r="E82" s="128"/>
      <c r="F82" s="129"/>
      <c r="G82" s="129"/>
      <c r="H82" s="129"/>
      <c r="I82" s="129"/>
      <c r="J82" s="130"/>
      <c r="K82" s="129"/>
      <c r="L82" s="127"/>
    </row>
    <row r="83" spans="1:12">
      <c r="A83" s="49"/>
      <c r="B83" s="39"/>
      <c r="C83" s="127"/>
      <c r="D83" s="128"/>
      <c r="E83" s="128"/>
      <c r="F83" s="129"/>
      <c r="G83" s="129"/>
      <c r="H83" s="129"/>
      <c r="I83" s="129"/>
      <c r="J83" s="130"/>
      <c r="K83" s="129"/>
      <c r="L83" s="127"/>
    </row>
    <row r="84" spans="1:12">
      <c r="A84" s="49"/>
      <c r="B84" s="39"/>
      <c r="C84" s="127"/>
      <c r="D84" s="128"/>
      <c r="E84" s="128"/>
      <c r="F84" s="129"/>
      <c r="G84" s="129"/>
      <c r="H84" s="129"/>
      <c r="I84" s="129"/>
      <c r="J84" s="130"/>
      <c r="K84" s="129"/>
      <c r="L84" s="127"/>
    </row>
    <row r="85" spans="1:12">
      <c r="A85" s="49"/>
      <c r="B85" s="39"/>
      <c r="C85" s="127"/>
      <c r="D85" s="128"/>
      <c r="E85" s="128"/>
      <c r="F85" s="129"/>
      <c r="G85" s="129"/>
      <c r="H85" s="129"/>
      <c r="I85" s="129"/>
      <c r="J85" s="130"/>
      <c r="K85" s="129"/>
      <c r="L85" s="127"/>
    </row>
    <row r="86" spans="1:12">
      <c r="A86" s="49"/>
      <c r="B86" s="39"/>
      <c r="C86" s="127"/>
      <c r="D86" s="128"/>
      <c r="E86" s="128"/>
      <c r="F86" s="129"/>
      <c r="G86" s="129"/>
      <c r="H86" s="129"/>
      <c r="I86" s="129"/>
      <c r="J86" s="130"/>
      <c r="K86" s="129"/>
      <c r="L86" s="127"/>
    </row>
    <row r="87" spans="1:12">
      <c r="A87" s="49"/>
      <c r="B87" s="39"/>
      <c r="C87" s="127"/>
      <c r="D87" s="128"/>
      <c r="E87" s="128"/>
      <c r="F87" s="129"/>
      <c r="G87" s="129"/>
      <c r="H87" s="129"/>
      <c r="I87" s="129"/>
      <c r="J87" s="130"/>
      <c r="K87" s="129"/>
      <c r="L87" s="127"/>
    </row>
    <row r="88" spans="1:12">
      <c r="A88" s="49"/>
      <c r="B88" s="39"/>
      <c r="C88" s="127"/>
      <c r="D88" s="128"/>
      <c r="E88" s="128"/>
      <c r="F88" s="129"/>
      <c r="G88" s="129"/>
      <c r="H88" s="129"/>
      <c r="I88" s="129"/>
      <c r="J88" s="130"/>
      <c r="K88" s="129"/>
      <c r="L88" s="127"/>
    </row>
    <row r="89" spans="1:12">
      <c r="A89" s="49"/>
      <c r="B89" s="39"/>
      <c r="C89" s="127"/>
      <c r="D89" s="128"/>
      <c r="E89" s="128"/>
      <c r="F89" s="129"/>
      <c r="G89" s="129"/>
      <c r="H89" s="129"/>
      <c r="I89" s="129"/>
      <c r="J89" s="130"/>
      <c r="K89" s="129"/>
      <c r="L89" s="127"/>
    </row>
    <row r="90" spans="1:12">
      <c r="A90" s="49"/>
      <c r="B90" s="39"/>
      <c r="C90" s="127"/>
      <c r="D90" s="128"/>
      <c r="E90" s="128"/>
      <c r="F90" s="129"/>
      <c r="G90" s="129"/>
      <c r="H90" s="129"/>
      <c r="I90" s="129"/>
      <c r="J90" s="130"/>
      <c r="K90" s="129"/>
      <c r="L90" s="127"/>
    </row>
    <row r="91" spans="1:12">
      <c r="A91" s="49"/>
      <c r="B91" s="39"/>
      <c r="C91" s="127"/>
      <c r="D91" s="128"/>
      <c r="E91" s="128"/>
      <c r="F91" s="129"/>
      <c r="G91" s="129"/>
      <c r="H91" s="129"/>
      <c r="I91" s="129"/>
      <c r="J91" s="130"/>
      <c r="K91" s="129"/>
      <c r="L91" s="127"/>
    </row>
    <row r="92" spans="1:12">
      <c r="A92" s="49"/>
      <c r="B92" s="39"/>
      <c r="C92" s="127"/>
      <c r="D92" s="128"/>
      <c r="E92" s="128"/>
      <c r="F92" s="129"/>
      <c r="G92" s="129"/>
      <c r="H92" s="129"/>
      <c r="I92" s="129"/>
      <c r="J92" s="130"/>
      <c r="K92" s="129"/>
      <c r="L92" s="127"/>
    </row>
    <row r="93" spans="1:12">
      <c r="A93" s="49"/>
      <c r="B93" s="39"/>
      <c r="C93" s="127"/>
      <c r="D93" s="128"/>
      <c r="E93" s="128"/>
      <c r="F93" s="129"/>
      <c r="G93" s="129"/>
      <c r="H93" s="129"/>
      <c r="I93" s="129"/>
      <c r="J93" s="130"/>
      <c r="K93" s="129"/>
      <c r="L93" s="127"/>
    </row>
    <row r="94" spans="1:12">
      <c r="A94" s="49"/>
      <c r="B94" s="39"/>
      <c r="C94" s="127"/>
      <c r="D94" s="128"/>
      <c r="E94" s="128"/>
      <c r="F94" s="129"/>
      <c r="G94" s="129"/>
      <c r="H94" s="129"/>
      <c r="I94" s="129"/>
      <c r="J94" s="130"/>
      <c r="K94" s="129"/>
      <c r="L94" s="127"/>
    </row>
    <row r="95" spans="1:12">
      <c r="A95" s="49"/>
      <c r="B95" s="39"/>
      <c r="C95" s="127"/>
      <c r="D95" s="128"/>
      <c r="E95" s="128"/>
      <c r="F95" s="129"/>
      <c r="G95" s="129"/>
      <c r="H95" s="129"/>
      <c r="I95" s="129"/>
      <c r="J95" s="130"/>
      <c r="K95" s="129"/>
      <c r="L95" s="127"/>
    </row>
    <row r="96" spans="1:12">
      <c r="A96" s="49"/>
      <c r="B96" s="39"/>
      <c r="C96" s="127"/>
      <c r="D96" s="128"/>
      <c r="E96" s="128"/>
      <c r="F96" s="129"/>
      <c r="G96" s="129"/>
      <c r="H96" s="129"/>
      <c r="I96" s="129"/>
      <c r="J96" s="130"/>
      <c r="K96" s="129"/>
      <c r="L96" s="127"/>
    </row>
    <row r="97" spans="1:12">
      <c r="A97" s="49"/>
      <c r="B97" s="39"/>
      <c r="C97" s="127"/>
      <c r="D97" s="128"/>
      <c r="E97" s="128"/>
      <c r="F97" s="129"/>
      <c r="G97" s="129"/>
      <c r="H97" s="129"/>
      <c r="I97" s="129"/>
      <c r="J97" s="130"/>
      <c r="K97" s="129"/>
      <c r="L97" s="127"/>
    </row>
    <row r="98" spans="1:12">
      <c r="A98" s="49"/>
      <c r="B98" s="39"/>
      <c r="C98" s="127"/>
      <c r="D98" s="128"/>
      <c r="E98" s="128"/>
      <c r="F98" s="129"/>
      <c r="G98" s="129"/>
      <c r="H98" s="129"/>
      <c r="I98" s="129"/>
      <c r="J98" s="130"/>
      <c r="K98" s="129"/>
      <c r="L98" s="127"/>
    </row>
    <row r="99" spans="1:12">
      <c r="A99" s="49"/>
      <c r="B99" s="39"/>
      <c r="C99" s="127"/>
      <c r="D99" s="128"/>
      <c r="E99" s="128"/>
      <c r="F99" s="129"/>
      <c r="G99" s="129"/>
      <c r="H99" s="129"/>
      <c r="I99" s="129"/>
      <c r="J99" s="130"/>
      <c r="K99" s="129"/>
      <c r="L99" s="127"/>
    </row>
    <row r="100" spans="1:12">
      <c r="A100" s="49"/>
      <c r="B100" s="39"/>
      <c r="C100" s="127"/>
      <c r="D100" s="128"/>
      <c r="E100" s="128"/>
      <c r="F100" s="129"/>
      <c r="G100" s="129"/>
      <c r="H100" s="129"/>
      <c r="I100" s="129"/>
      <c r="J100" s="130"/>
      <c r="K100" s="129"/>
      <c r="L100" s="127"/>
    </row>
    <row r="101" spans="1:12">
      <c r="A101" s="49"/>
      <c r="B101" s="39"/>
      <c r="C101" s="127"/>
      <c r="D101" s="128"/>
      <c r="E101" s="128"/>
      <c r="F101" s="129"/>
      <c r="G101" s="129"/>
      <c r="H101" s="129"/>
      <c r="I101" s="129"/>
      <c r="J101" s="130"/>
      <c r="K101" s="129"/>
      <c r="L101" s="127"/>
    </row>
    <row r="102" spans="1:12">
      <c r="A102" s="49"/>
      <c r="B102" s="39"/>
      <c r="C102" s="127"/>
      <c r="D102" s="128"/>
      <c r="E102" s="128"/>
      <c r="F102" s="129"/>
      <c r="G102" s="129"/>
      <c r="H102" s="129"/>
      <c r="I102" s="129"/>
      <c r="J102" s="130"/>
      <c r="K102" s="129"/>
      <c r="L102" s="127"/>
    </row>
    <row r="103" spans="1:12">
      <c r="A103" s="49"/>
      <c r="B103" s="39"/>
      <c r="C103" s="127"/>
      <c r="D103" s="128"/>
      <c r="E103" s="128"/>
      <c r="F103" s="129"/>
      <c r="G103" s="129"/>
      <c r="H103" s="129"/>
      <c r="I103" s="129"/>
      <c r="J103" s="130"/>
      <c r="K103" s="129"/>
      <c r="L103" s="127"/>
    </row>
    <row r="104" spans="1:12">
      <c r="A104" s="49"/>
      <c r="B104" s="39"/>
      <c r="C104" s="127"/>
      <c r="D104" s="128"/>
      <c r="E104" s="128"/>
      <c r="F104" s="129"/>
      <c r="G104" s="129"/>
      <c r="H104" s="129"/>
      <c r="I104" s="129"/>
      <c r="J104" s="130"/>
      <c r="K104" s="129"/>
      <c r="L104" s="127"/>
    </row>
    <row r="105" spans="1:12">
      <c r="A105" s="49"/>
      <c r="B105" s="39"/>
      <c r="C105" s="127"/>
      <c r="D105" s="128"/>
      <c r="E105" s="128"/>
      <c r="F105" s="129"/>
      <c r="G105" s="129"/>
      <c r="H105" s="129"/>
      <c r="I105" s="129"/>
      <c r="J105" s="130"/>
      <c r="K105" s="129"/>
      <c r="L105" s="127"/>
    </row>
    <row r="106" spans="1:12">
      <c r="A106" s="49"/>
      <c r="B106" s="39"/>
      <c r="C106" s="127"/>
      <c r="D106" s="128"/>
      <c r="E106" s="128"/>
      <c r="F106" s="129"/>
      <c r="G106" s="129"/>
      <c r="H106" s="129"/>
      <c r="I106" s="129"/>
      <c r="J106" s="130"/>
      <c r="K106" s="129"/>
      <c r="L106" s="127"/>
    </row>
    <row r="107" spans="1:12">
      <c r="A107" s="49"/>
      <c r="B107" s="39"/>
      <c r="C107" s="127"/>
      <c r="D107" s="128"/>
      <c r="E107" s="128"/>
      <c r="F107" s="129"/>
      <c r="G107" s="129"/>
      <c r="H107" s="129"/>
      <c r="I107" s="129"/>
      <c r="J107" s="130"/>
      <c r="K107" s="129"/>
      <c r="L107" s="127"/>
    </row>
    <row r="108" spans="1:12">
      <c r="A108" s="49"/>
      <c r="B108" s="39"/>
      <c r="C108" s="127"/>
      <c r="D108" s="128"/>
      <c r="E108" s="128"/>
      <c r="F108" s="129"/>
      <c r="G108" s="129"/>
      <c r="H108" s="129"/>
      <c r="I108" s="129"/>
      <c r="J108" s="130"/>
      <c r="K108" s="129"/>
      <c r="L108" s="127"/>
    </row>
    <row r="109" spans="1:12">
      <c r="A109" s="49"/>
      <c r="B109" s="39"/>
      <c r="C109" s="127"/>
      <c r="D109" s="128"/>
      <c r="E109" s="128"/>
      <c r="F109" s="129"/>
      <c r="G109" s="129"/>
      <c r="H109" s="129"/>
      <c r="I109" s="129"/>
      <c r="J109" s="130"/>
      <c r="K109" s="129"/>
      <c r="L109" s="127"/>
    </row>
    <row r="110" spans="1:12">
      <c r="A110" s="49"/>
      <c r="B110" s="39"/>
      <c r="C110" s="127"/>
      <c r="D110" s="128"/>
      <c r="E110" s="128"/>
      <c r="F110" s="129"/>
      <c r="G110" s="129"/>
      <c r="H110" s="129"/>
      <c r="I110" s="129"/>
      <c r="J110" s="130"/>
      <c r="K110" s="129"/>
      <c r="L110" s="127"/>
    </row>
    <row r="111" spans="1:12">
      <c r="A111" s="49"/>
      <c r="B111" s="39"/>
      <c r="C111" s="127"/>
      <c r="D111" s="128"/>
      <c r="E111" s="128"/>
      <c r="F111" s="129"/>
      <c r="G111" s="129"/>
      <c r="H111" s="129"/>
      <c r="I111" s="129"/>
      <c r="J111" s="130"/>
      <c r="K111" s="129"/>
      <c r="L111" s="127"/>
    </row>
    <row r="112" spans="1:12">
      <c r="A112" s="49"/>
      <c r="B112" s="39"/>
      <c r="C112" s="127"/>
      <c r="D112" s="128"/>
      <c r="E112" s="128"/>
      <c r="F112" s="129"/>
      <c r="G112" s="129"/>
      <c r="H112" s="129"/>
      <c r="I112" s="129"/>
      <c r="J112" s="130"/>
      <c r="K112" s="129"/>
      <c r="L112" s="127"/>
    </row>
    <row r="113" spans="1:12">
      <c r="A113" s="49"/>
      <c r="B113" s="39"/>
      <c r="C113" s="127"/>
      <c r="D113" s="128"/>
      <c r="E113" s="128"/>
      <c r="F113" s="129"/>
      <c r="G113" s="129"/>
      <c r="H113" s="129"/>
      <c r="I113" s="129"/>
      <c r="J113" s="130"/>
      <c r="K113" s="129"/>
      <c r="L113" s="127"/>
    </row>
    <row r="114" spans="1:12">
      <c r="A114" s="49"/>
      <c r="B114" s="39"/>
      <c r="C114" s="127"/>
      <c r="D114" s="128"/>
      <c r="E114" s="128"/>
      <c r="F114" s="129"/>
      <c r="G114" s="129"/>
      <c r="H114" s="129"/>
      <c r="I114" s="129"/>
      <c r="J114" s="130"/>
      <c r="K114" s="129"/>
      <c r="L114" s="127"/>
    </row>
    <row r="115" spans="1:12">
      <c r="A115" s="49"/>
      <c r="B115" s="39"/>
      <c r="C115" s="127"/>
      <c r="D115" s="128"/>
      <c r="E115" s="128"/>
      <c r="F115" s="129"/>
      <c r="G115" s="129"/>
      <c r="H115" s="129"/>
      <c r="I115" s="129"/>
      <c r="J115" s="130"/>
      <c r="K115" s="129"/>
      <c r="L115" s="127"/>
    </row>
    <row r="116" spans="1:12">
      <c r="A116" s="49"/>
      <c r="B116" s="39"/>
      <c r="C116" s="127"/>
      <c r="D116" s="128"/>
      <c r="E116" s="128"/>
      <c r="F116" s="129"/>
      <c r="G116" s="129"/>
      <c r="H116" s="129"/>
      <c r="I116" s="129"/>
      <c r="J116" s="130"/>
      <c r="K116" s="129"/>
      <c r="L116" s="127"/>
    </row>
    <row r="117" spans="1:12">
      <c r="A117" s="49"/>
      <c r="B117" s="39"/>
      <c r="C117" s="127"/>
      <c r="D117" s="128"/>
      <c r="E117" s="128"/>
      <c r="F117" s="129"/>
      <c r="G117" s="129"/>
      <c r="H117" s="129"/>
      <c r="I117" s="129"/>
      <c r="J117" s="130"/>
      <c r="K117" s="129"/>
      <c r="L117" s="127"/>
    </row>
    <row r="118" spans="1:12">
      <c r="A118" s="49"/>
      <c r="B118" s="39"/>
      <c r="C118" s="127"/>
      <c r="D118" s="128"/>
      <c r="E118" s="128"/>
      <c r="F118" s="129"/>
      <c r="G118" s="129"/>
      <c r="H118" s="129"/>
      <c r="I118" s="129"/>
      <c r="J118" s="130"/>
      <c r="K118" s="129"/>
      <c r="L118" s="127"/>
    </row>
    <row r="119" spans="1:12">
      <c r="A119" s="49"/>
      <c r="B119" s="39"/>
      <c r="C119" s="127"/>
      <c r="D119" s="128"/>
      <c r="E119" s="128"/>
      <c r="F119" s="129"/>
      <c r="G119" s="129"/>
      <c r="H119" s="129"/>
      <c r="I119" s="129"/>
      <c r="J119" s="130"/>
      <c r="K119" s="129"/>
      <c r="L119" s="127"/>
    </row>
    <row r="120" spans="1:12">
      <c r="A120" s="49"/>
      <c r="B120" s="39"/>
      <c r="C120" s="127"/>
      <c r="D120" s="128"/>
      <c r="E120" s="128"/>
      <c r="F120" s="129"/>
      <c r="G120" s="129"/>
      <c r="H120" s="129"/>
      <c r="I120" s="129"/>
      <c r="J120" s="130"/>
      <c r="K120" s="129"/>
      <c r="L120" s="127"/>
    </row>
    <row r="121" spans="1:12">
      <c r="A121" s="49"/>
      <c r="B121" s="39"/>
      <c r="C121" s="127"/>
      <c r="D121" s="128"/>
      <c r="E121" s="128"/>
      <c r="F121" s="129"/>
      <c r="G121" s="129"/>
      <c r="H121" s="129"/>
      <c r="I121" s="129"/>
      <c r="J121" s="130"/>
      <c r="K121" s="129"/>
      <c r="L121" s="127"/>
    </row>
    <row r="122" spans="1:12">
      <c r="A122" s="49"/>
      <c r="B122" s="39"/>
      <c r="C122" s="127"/>
      <c r="D122" s="128"/>
      <c r="E122" s="128"/>
      <c r="F122" s="129"/>
      <c r="G122" s="129"/>
      <c r="H122" s="129"/>
      <c r="I122" s="129"/>
      <c r="J122" s="130"/>
      <c r="K122" s="129"/>
      <c r="L122" s="127"/>
    </row>
    <row r="123" spans="1:12">
      <c r="A123" s="49"/>
      <c r="B123" s="39"/>
      <c r="C123" s="127"/>
      <c r="D123" s="128"/>
      <c r="E123" s="128"/>
      <c r="F123" s="129"/>
      <c r="G123" s="129"/>
      <c r="H123" s="129"/>
      <c r="I123" s="129"/>
      <c r="J123" s="130"/>
      <c r="K123" s="129"/>
      <c r="L123" s="127"/>
    </row>
    <row r="124" spans="1:12">
      <c r="A124" s="49"/>
      <c r="B124" s="39"/>
      <c r="C124" s="127"/>
      <c r="D124" s="128"/>
      <c r="E124" s="128"/>
      <c r="F124" s="129"/>
      <c r="G124" s="129"/>
      <c r="H124" s="129"/>
      <c r="I124" s="129"/>
      <c r="J124" s="130"/>
      <c r="K124" s="129"/>
      <c r="L124" s="127"/>
    </row>
    <row r="125" spans="1:12">
      <c r="A125" s="49"/>
      <c r="B125" s="39"/>
      <c r="C125" s="127"/>
      <c r="D125" s="128"/>
      <c r="E125" s="128"/>
      <c r="F125" s="129"/>
      <c r="G125" s="129"/>
      <c r="H125" s="129"/>
      <c r="I125" s="129"/>
      <c r="J125" s="130"/>
      <c r="K125" s="129"/>
      <c r="L125" s="127"/>
    </row>
    <row r="126" spans="1:12">
      <c r="A126" s="49"/>
      <c r="B126" s="39"/>
      <c r="C126" s="127"/>
      <c r="D126" s="128"/>
      <c r="E126" s="128"/>
      <c r="F126" s="129"/>
      <c r="G126" s="129"/>
      <c r="H126" s="129"/>
      <c r="I126" s="129"/>
      <c r="J126" s="130"/>
      <c r="K126" s="129"/>
      <c r="L126" s="127"/>
    </row>
    <row r="127" spans="1:12">
      <c r="L127" s="127"/>
    </row>
    <row r="128" spans="1:12">
      <c r="L128" s="127"/>
    </row>
    <row r="129" spans="3:12">
      <c r="L129" s="127"/>
    </row>
    <row r="130" spans="3:12">
      <c r="C130" s="134"/>
      <c r="J130" s="34"/>
      <c r="L130" s="127"/>
    </row>
    <row r="131" spans="3:12">
      <c r="C131" s="134"/>
      <c r="J131" s="34"/>
      <c r="L131" s="127"/>
    </row>
  </sheetData>
  <mergeCells count="123">
    <mergeCell ref="L3:O3"/>
    <mergeCell ref="A2:C2"/>
    <mergeCell ref="F2:H2"/>
    <mergeCell ref="P2:Q2"/>
    <mergeCell ref="K2:O2"/>
    <mergeCell ref="X2:Y2"/>
    <mergeCell ref="Z2:AA2"/>
    <mergeCell ref="AB2:AC2"/>
    <mergeCell ref="AD2:AE2"/>
    <mergeCell ref="BT2:BU2"/>
    <mergeCell ref="AF2:AG2"/>
    <mergeCell ref="AH2:AI2"/>
    <mergeCell ref="R2:S2"/>
    <mergeCell ref="T2:U2"/>
    <mergeCell ref="V2:W2"/>
    <mergeCell ref="AV2:AW2"/>
    <mergeCell ref="AX2:AY2"/>
    <mergeCell ref="AZ2:BA2"/>
    <mergeCell ref="BB2:BC2"/>
    <mergeCell ref="BH2:BI2"/>
    <mergeCell ref="BJ2:BK2"/>
    <mergeCell ref="BL2:BM2"/>
    <mergeCell ref="BN2:BO2"/>
    <mergeCell ref="BP2:BQ2"/>
    <mergeCell ref="BR2:BS2"/>
    <mergeCell ref="BD2:BE2"/>
    <mergeCell ref="BF2:BG2"/>
    <mergeCell ref="AJ2:AK2"/>
    <mergeCell ref="AL2:AM2"/>
    <mergeCell ref="AN2:AO2"/>
    <mergeCell ref="AP2:AQ2"/>
    <mergeCell ref="AR2:AS2"/>
    <mergeCell ref="AT2:AU2"/>
    <mergeCell ref="CF2:CG2"/>
    <mergeCell ref="CH2:CI2"/>
    <mergeCell ref="CJ2:CK2"/>
    <mergeCell ref="CL2:CM2"/>
    <mergeCell ref="CN2:CO2"/>
    <mergeCell ref="CP2:CQ2"/>
    <mergeCell ref="BV2:BW2"/>
    <mergeCell ref="BX2:BY2"/>
    <mergeCell ref="BZ2:CA2"/>
    <mergeCell ref="CB2:CC2"/>
    <mergeCell ref="CD2:CE2"/>
    <mergeCell ref="DD2:DE2"/>
    <mergeCell ref="DF2:DG2"/>
    <mergeCell ref="DH2:DI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EB2:EC2"/>
    <mergeCell ref="ED2:EE2"/>
    <mergeCell ref="EF2:EG2"/>
    <mergeCell ref="EH2:EI2"/>
    <mergeCell ref="EJ2:EK2"/>
    <mergeCell ref="EL2:EM2"/>
    <mergeCell ref="DP2:DQ2"/>
    <mergeCell ref="DR2:DS2"/>
    <mergeCell ref="DT2:DU2"/>
    <mergeCell ref="DV2:DW2"/>
    <mergeCell ref="DX2:DY2"/>
    <mergeCell ref="DZ2:EA2"/>
    <mergeCell ref="EN2:EO2"/>
    <mergeCell ref="EP2:EQ2"/>
    <mergeCell ref="ER2:ES2"/>
    <mergeCell ref="ET2:EU2"/>
    <mergeCell ref="EV2:EW2"/>
    <mergeCell ref="EX2:EY2"/>
    <mergeCell ref="HN2:HO2"/>
    <mergeCell ref="GV2:GW2"/>
    <mergeCell ref="GX2:GY2"/>
    <mergeCell ref="GZ2:HA2"/>
    <mergeCell ref="HB2:HC2"/>
    <mergeCell ref="HD2:HE2"/>
    <mergeCell ref="HF2:HG2"/>
    <mergeCell ref="GJ2:GK2"/>
    <mergeCell ref="GL2:GM2"/>
    <mergeCell ref="GN2:GO2"/>
    <mergeCell ref="GP2:GQ2"/>
    <mergeCell ref="GR2:GS2"/>
    <mergeCell ref="GT2:GU2"/>
    <mergeCell ref="FX2:FY2"/>
    <mergeCell ref="FZ2:GA2"/>
    <mergeCell ref="GB2:GC2"/>
    <mergeCell ref="GD2:GE2"/>
    <mergeCell ref="GF2:GG2"/>
    <mergeCell ref="HH2:HI2"/>
    <mergeCell ref="HJ2:HK2"/>
    <mergeCell ref="HL2:HM2"/>
    <mergeCell ref="FR2:FS2"/>
    <mergeCell ref="FT2:FU2"/>
    <mergeCell ref="FV2:FW2"/>
    <mergeCell ref="EZ2:FA2"/>
    <mergeCell ref="FB2:FC2"/>
    <mergeCell ref="FD2:FE2"/>
    <mergeCell ref="FF2:FG2"/>
    <mergeCell ref="FH2:FI2"/>
    <mergeCell ref="FJ2:FK2"/>
    <mergeCell ref="GH2:GI2"/>
    <mergeCell ref="FL2:FM2"/>
    <mergeCell ref="FN2:FO2"/>
    <mergeCell ref="FP2:FQ2"/>
    <mergeCell ref="B52:B54"/>
    <mergeCell ref="B55:C55"/>
    <mergeCell ref="B56:C56"/>
    <mergeCell ref="B57:C57"/>
    <mergeCell ref="B8:B9"/>
    <mergeCell ref="E8:F8"/>
    <mergeCell ref="A7:O7"/>
    <mergeCell ref="A6:O6"/>
    <mergeCell ref="A4:O4"/>
    <mergeCell ref="A5:O5"/>
    <mergeCell ref="G8:H8"/>
    <mergeCell ref="I8:J8"/>
    <mergeCell ref="C8:C9"/>
    <mergeCell ref="D8:D9"/>
    <mergeCell ref="A8:A9"/>
  </mergeCells>
  <pageMargins left="0.39370078740157483" right="0.19685039370078741" top="0.59055118110236227" bottom="0.39370078740157483" header="0" footer="0.19685039370078741"/>
  <pageSetup paperSize="9" scale="85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P206"/>
  <sheetViews>
    <sheetView zoomScaleNormal="100" zoomScalePageLayoutView="70" workbookViewId="0">
      <selection activeCell="N11" sqref="N11"/>
    </sheetView>
  </sheetViews>
  <sheetFormatPr defaultColWidth="9.140625" defaultRowHeight="12.75"/>
  <cols>
    <col min="1" max="1" width="5" style="459" customWidth="1"/>
    <col min="2" max="2" width="43.5703125" style="459" customWidth="1"/>
    <col min="3" max="3" width="15.28515625" style="459" customWidth="1"/>
    <col min="4" max="4" width="7" style="459" customWidth="1"/>
    <col min="5" max="5" width="14.5703125" style="459" customWidth="1"/>
    <col min="6" max="6" width="11.85546875" style="459" customWidth="1"/>
    <col min="7" max="8" width="8.28515625" style="459" customWidth="1"/>
    <col min="9" max="10" width="14.5703125" style="459" customWidth="1"/>
    <col min="11" max="12" width="10.28515625" style="459" customWidth="1"/>
    <col min="13" max="14" width="13.28515625" style="459" customWidth="1"/>
    <col min="15" max="15" width="12" style="459" customWidth="1"/>
    <col min="16" max="16" width="13.140625" style="459" customWidth="1"/>
    <col min="17" max="16384" width="9.140625" style="459"/>
  </cols>
  <sheetData>
    <row r="1" spans="1:16" s="467" customFormat="1" ht="43.5" customHeight="1">
      <c r="J1" s="572"/>
      <c r="K1" s="572"/>
      <c r="L1" s="572"/>
      <c r="M1" s="572"/>
      <c r="N1" s="572"/>
      <c r="O1" s="572"/>
      <c r="P1" s="572"/>
    </row>
    <row r="2" spans="1:16" s="467" customFormat="1" ht="22.5" customHeight="1">
      <c r="A2" s="573" t="s">
        <v>1977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</row>
    <row r="3" spans="1:16" s="467" customFormat="1" ht="15" customHeight="1">
      <c r="A3" s="573" t="s">
        <v>586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</row>
    <row r="4" spans="1:16" s="467" customFormat="1" ht="13.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</row>
    <row r="5" spans="1:16" s="473" customFormat="1" ht="19.5" customHeight="1">
      <c r="A5" s="577" t="s">
        <v>2069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</row>
    <row r="6" spans="1:16" s="467" customFormat="1" ht="16.5" customHeight="1">
      <c r="A6" s="573" t="s">
        <v>2064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</row>
    <row r="7" spans="1:16" s="467" customFormat="1" ht="11.25" customHeigh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</row>
    <row r="8" spans="1:16" s="467" customFormat="1" ht="31.5" customHeight="1">
      <c r="A8" s="13" t="s">
        <v>0</v>
      </c>
      <c r="B8" s="13" t="s">
        <v>4</v>
      </c>
      <c r="C8" s="13" t="s">
        <v>6</v>
      </c>
      <c r="D8" s="13" t="s">
        <v>7</v>
      </c>
      <c r="E8" s="578" t="s">
        <v>1</v>
      </c>
      <c r="F8" s="578"/>
      <c r="G8" s="579" t="s">
        <v>32</v>
      </c>
      <c r="H8" s="579"/>
      <c r="I8" s="579" t="s">
        <v>2</v>
      </c>
      <c r="J8" s="579"/>
    </row>
    <row r="9" spans="1:16" s="467" customFormat="1" ht="16.5" customHeight="1">
      <c r="A9" s="13"/>
      <c r="B9" s="13"/>
      <c r="C9" s="13"/>
      <c r="D9" s="13"/>
      <c r="E9" s="474" t="s">
        <v>595</v>
      </c>
      <c r="F9" s="474" t="s">
        <v>596</v>
      </c>
      <c r="G9" s="474" t="s">
        <v>595</v>
      </c>
      <c r="H9" s="474" t="s">
        <v>596</v>
      </c>
      <c r="I9" s="474" t="s">
        <v>595</v>
      </c>
      <c r="J9" s="474" t="s">
        <v>596</v>
      </c>
    </row>
    <row r="10" spans="1:16" s="467" customFormat="1" ht="13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7</v>
      </c>
      <c r="I10" s="18">
        <v>8</v>
      </c>
      <c r="J10" s="18">
        <v>9</v>
      </c>
    </row>
    <row r="11" spans="1:16" s="467" customFormat="1" ht="17.25" customHeight="1">
      <c r="A11" s="2"/>
      <c r="B11" s="18" t="s">
        <v>95</v>
      </c>
      <c r="C11" s="2"/>
      <c r="D11" s="7"/>
      <c r="E11" s="18"/>
      <c r="F11" s="18"/>
      <c r="G11" s="18"/>
      <c r="H11" s="18"/>
      <c r="I11" s="18"/>
      <c r="J11" s="18"/>
    </row>
    <row r="12" spans="1:16" s="282" customFormat="1" ht="23.25" customHeight="1">
      <c r="A12" s="300">
        <v>1</v>
      </c>
      <c r="B12" s="2" t="s">
        <v>287</v>
      </c>
      <c r="C12" s="2" t="s">
        <v>288</v>
      </c>
      <c r="D12" s="36">
        <v>1</v>
      </c>
      <c r="E12" s="4" t="s">
        <v>440</v>
      </c>
      <c r="F12" s="4" t="s">
        <v>440</v>
      </c>
      <c r="G12" s="3">
        <v>1</v>
      </c>
      <c r="H12" s="3">
        <v>1</v>
      </c>
      <c r="I12" s="2" t="s">
        <v>1695</v>
      </c>
      <c r="J12" s="2" t="s">
        <v>1695</v>
      </c>
    </row>
    <row r="13" spans="1:16" s="282" customFormat="1" ht="38.25">
      <c r="A13" s="300">
        <f>SUM(A12+1)</f>
        <v>2</v>
      </c>
      <c r="B13" s="2" t="s">
        <v>1978</v>
      </c>
      <c r="C13" s="4" t="s">
        <v>290</v>
      </c>
      <c r="D13" s="36">
        <v>1</v>
      </c>
      <c r="E13" s="5" t="s">
        <v>539</v>
      </c>
      <c r="F13" s="5" t="s">
        <v>539</v>
      </c>
      <c r="G13" s="6">
        <v>1</v>
      </c>
      <c r="H13" s="6">
        <v>1</v>
      </c>
      <c r="I13" s="4" t="s">
        <v>1822</v>
      </c>
      <c r="J13" s="4" t="s">
        <v>1822</v>
      </c>
    </row>
    <row r="14" spans="1:16" s="282" customFormat="1" ht="25.5">
      <c r="A14" s="300">
        <f>SUM(A13+1)</f>
        <v>3</v>
      </c>
      <c r="B14" s="2" t="s">
        <v>291</v>
      </c>
      <c r="C14" s="4" t="s">
        <v>292</v>
      </c>
      <c r="D14" s="36">
        <v>1</v>
      </c>
      <c r="E14" s="4" t="s">
        <v>324</v>
      </c>
      <c r="F14" s="4" t="s">
        <v>324</v>
      </c>
      <c r="G14" s="6">
        <v>1</v>
      </c>
      <c r="H14" s="6">
        <v>1</v>
      </c>
      <c r="I14" s="4" t="s">
        <v>329</v>
      </c>
      <c r="J14" s="4" t="s">
        <v>329</v>
      </c>
    </row>
    <row r="15" spans="1:16" s="282" customFormat="1" ht="25.5">
      <c r="A15" s="300">
        <f>SUM(A14+1)</f>
        <v>4</v>
      </c>
      <c r="B15" s="2" t="s">
        <v>1979</v>
      </c>
      <c r="C15" s="4" t="s">
        <v>294</v>
      </c>
      <c r="D15" s="36">
        <v>1</v>
      </c>
      <c r="E15" s="5" t="s">
        <v>295</v>
      </c>
      <c r="F15" s="5" t="s">
        <v>295</v>
      </c>
      <c r="G15" s="6">
        <v>1</v>
      </c>
      <c r="H15" s="6">
        <v>1</v>
      </c>
      <c r="I15" s="4" t="s">
        <v>594</v>
      </c>
      <c r="J15" s="4" t="s">
        <v>594</v>
      </c>
    </row>
    <row r="16" spans="1:16" s="282" customFormat="1" ht="21" customHeight="1">
      <c r="A16" s="300"/>
      <c r="B16" s="52" t="s">
        <v>1785</v>
      </c>
      <c r="C16" s="52"/>
      <c r="D16" s="52">
        <f>SUM(D12:D15)</f>
        <v>4</v>
      </c>
      <c r="E16" s="418"/>
      <c r="F16" s="418"/>
      <c r="G16" s="418"/>
      <c r="H16" s="418"/>
      <c r="I16" s="418"/>
      <c r="J16" s="418"/>
    </row>
    <row r="17" spans="1:10" s="282" customFormat="1" ht="21.75" customHeight="1">
      <c r="A17" s="287"/>
      <c r="B17" s="296" t="s">
        <v>296</v>
      </c>
      <c r="C17" s="287"/>
      <c r="D17" s="417"/>
      <c r="E17" s="296"/>
      <c r="F17" s="296"/>
      <c r="G17" s="296"/>
      <c r="H17" s="296"/>
      <c r="I17" s="296"/>
      <c r="J17" s="296"/>
    </row>
    <row r="18" spans="1:10" s="282" customFormat="1" ht="28.5" customHeight="1">
      <c r="A18" s="287">
        <f>SUM(A15+1)</f>
        <v>5</v>
      </c>
      <c r="B18" s="2" t="s">
        <v>297</v>
      </c>
      <c r="C18" s="2" t="s">
        <v>286</v>
      </c>
      <c r="D18" s="2">
        <v>1</v>
      </c>
      <c r="E18" s="2"/>
      <c r="F18" s="2"/>
      <c r="G18" s="3"/>
      <c r="H18" s="3"/>
      <c r="I18" s="2"/>
      <c r="J18" s="2"/>
    </row>
    <row r="19" spans="1:10" s="282" customFormat="1" ht="22.5" customHeight="1">
      <c r="A19" s="287"/>
      <c r="B19" s="2"/>
      <c r="C19" s="2" t="s">
        <v>288</v>
      </c>
      <c r="D19" s="476"/>
      <c r="E19" s="2" t="s">
        <v>440</v>
      </c>
      <c r="F19" s="2" t="s">
        <v>440</v>
      </c>
      <c r="G19" s="3">
        <v>1</v>
      </c>
      <c r="H19" s="3">
        <v>1</v>
      </c>
      <c r="I19" s="2" t="s">
        <v>1980</v>
      </c>
      <c r="J19" s="2" t="s">
        <v>1980</v>
      </c>
    </row>
    <row r="20" spans="1:10" s="282" customFormat="1" ht="30.75" customHeight="1">
      <c r="A20" s="287"/>
      <c r="B20" s="2"/>
      <c r="C20" s="2" t="s">
        <v>1981</v>
      </c>
      <c r="D20" s="476"/>
      <c r="E20" s="2" t="s">
        <v>382</v>
      </c>
      <c r="F20" s="2" t="s">
        <v>382</v>
      </c>
      <c r="G20" s="3">
        <v>1</v>
      </c>
      <c r="H20" s="3">
        <v>1</v>
      </c>
      <c r="I20" s="2" t="s">
        <v>1982</v>
      </c>
      <c r="J20" s="2" t="s">
        <v>1982</v>
      </c>
    </row>
    <row r="21" spans="1:10" s="282" customFormat="1" ht="22.5" customHeight="1">
      <c r="A21" s="287"/>
      <c r="B21" s="2"/>
      <c r="C21" s="2" t="s">
        <v>1983</v>
      </c>
      <c r="D21" s="476"/>
      <c r="E21" s="2" t="s">
        <v>382</v>
      </c>
      <c r="F21" s="2" t="s">
        <v>382</v>
      </c>
      <c r="G21" s="3">
        <v>1</v>
      </c>
      <c r="H21" s="3">
        <v>1</v>
      </c>
      <c r="I21" s="2" t="s">
        <v>1982</v>
      </c>
      <c r="J21" s="2" t="s">
        <v>1982</v>
      </c>
    </row>
    <row r="22" spans="1:10" s="282" customFormat="1" ht="22.5" customHeight="1">
      <c r="A22" s="287"/>
      <c r="B22" s="2"/>
      <c r="C22" s="2" t="s">
        <v>1984</v>
      </c>
      <c r="D22" s="476"/>
      <c r="E22" s="2" t="s">
        <v>493</v>
      </c>
      <c r="F22" s="2" t="s">
        <v>493</v>
      </c>
      <c r="G22" s="3">
        <v>1</v>
      </c>
      <c r="H22" s="3">
        <v>1</v>
      </c>
      <c r="I22" s="2" t="s">
        <v>345</v>
      </c>
      <c r="J22" s="2" t="s">
        <v>345</v>
      </c>
    </row>
    <row r="23" spans="1:10" s="282" customFormat="1" ht="22.5" customHeight="1">
      <c r="A23" s="287"/>
      <c r="B23" s="2"/>
      <c r="C23" s="2" t="s">
        <v>1985</v>
      </c>
      <c r="D23" s="476"/>
      <c r="E23" s="2" t="s">
        <v>1986</v>
      </c>
      <c r="F23" s="2" t="s">
        <v>1986</v>
      </c>
      <c r="G23" s="3">
        <v>2</v>
      </c>
      <c r="H23" s="3">
        <v>2</v>
      </c>
      <c r="I23" s="2" t="s">
        <v>342</v>
      </c>
      <c r="J23" s="2" t="s">
        <v>342</v>
      </c>
    </row>
    <row r="24" spans="1:10" s="282" customFormat="1" ht="22.5" customHeight="1">
      <c r="A24" s="287"/>
      <c r="B24" s="2"/>
      <c r="C24" s="2" t="s">
        <v>1987</v>
      </c>
      <c r="D24" s="476"/>
      <c r="E24" s="2" t="s">
        <v>1988</v>
      </c>
      <c r="F24" s="2" t="s">
        <v>1988</v>
      </c>
      <c r="G24" s="3">
        <v>1</v>
      </c>
      <c r="H24" s="3">
        <v>1</v>
      </c>
      <c r="I24" s="2" t="s">
        <v>356</v>
      </c>
      <c r="J24" s="2" t="s">
        <v>356</v>
      </c>
    </row>
    <row r="25" spans="1:10" s="282" customFormat="1" ht="22.5" customHeight="1">
      <c r="A25" s="287"/>
      <c r="B25" s="2"/>
      <c r="C25" s="2" t="s">
        <v>289</v>
      </c>
      <c r="D25" s="476"/>
      <c r="E25" s="2" t="s">
        <v>1989</v>
      </c>
      <c r="F25" s="2" t="s">
        <v>1989</v>
      </c>
      <c r="G25" s="3">
        <v>1</v>
      </c>
      <c r="H25" s="3">
        <v>1</v>
      </c>
      <c r="I25" s="2" t="s">
        <v>1990</v>
      </c>
      <c r="J25" s="2" t="s">
        <v>1990</v>
      </c>
    </row>
    <row r="26" spans="1:10" s="282" customFormat="1" ht="22.5" customHeight="1">
      <c r="A26" s="287"/>
      <c r="B26" s="2"/>
      <c r="C26" s="2" t="s">
        <v>1991</v>
      </c>
      <c r="D26" s="476"/>
      <c r="E26" s="2" t="s">
        <v>26</v>
      </c>
      <c r="F26" s="2" t="s">
        <v>26</v>
      </c>
      <c r="G26" s="3">
        <v>1</v>
      </c>
      <c r="H26" s="3">
        <v>1</v>
      </c>
      <c r="I26" s="2" t="s">
        <v>377</v>
      </c>
      <c r="J26" s="2" t="s">
        <v>377</v>
      </c>
    </row>
    <row r="27" spans="1:10" s="282" customFormat="1" ht="22.5" customHeight="1">
      <c r="A27" s="287"/>
      <c r="B27" s="2"/>
      <c r="C27" s="2" t="s">
        <v>318</v>
      </c>
      <c r="D27" s="476"/>
      <c r="E27" s="2" t="s">
        <v>1992</v>
      </c>
      <c r="F27" s="2" t="s">
        <v>1992</v>
      </c>
      <c r="G27" s="3">
        <v>1</v>
      </c>
      <c r="H27" s="3">
        <v>1</v>
      </c>
      <c r="I27" s="2" t="s">
        <v>246</v>
      </c>
      <c r="J27" s="2" t="s">
        <v>246</v>
      </c>
    </row>
    <row r="28" spans="1:10" s="282" customFormat="1" ht="22.5" customHeight="1">
      <c r="A28" s="287"/>
      <c r="B28" s="2"/>
      <c r="C28" s="2" t="s">
        <v>1993</v>
      </c>
      <c r="D28" s="2"/>
      <c r="E28" s="2" t="s">
        <v>1992</v>
      </c>
      <c r="F28" s="2" t="s">
        <v>1992</v>
      </c>
      <c r="G28" s="2">
        <v>1</v>
      </c>
      <c r="H28" s="2">
        <v>1</v>
      </c>
      <c r="I28" s="2" t="s">
        <v>246</v>
      </c>
      <c r="J28" s="2" t="s">
        <v>246</v>
      </c>
    </row>
    <row r="29" spans="1:10" s="282" customFormat="1" ht="22.5" customHeight="1">
      <c r="A29" s="287"/>
      <c r="B29" s="2"/>
      <c r="C29" s="2" t="s">
        <v>1994</v>
      </c>
      <c r="D29" s="2"/>
      <c r="E29" s="2" t="s">
        <v>1992</v>
      </c>
      <c r="F29" s="2" t="s">
        <v>1992</v>
      </c>
      <c r="G29" s="2">
        <v>1</v>
      </c>
      <c r="H29" s="2">
        <v>1</v>
      </c>
      <c r="I29" s="2" t="s">
        <v>246</v>
      </c>
      <c r="J29" s="2" t="s">
        <v>246</v>
      </c>
    </row>
    <row r="30" spans="1:10" s="282" customFormat="1" ht="22.5" customHeight="1">
      <c r="A30" s="287"/>
      <c r="B30" s="2"/>
      <c r="C30" s="2" t="s">
        <v>294</v>
      </c>
      <c r="D30" s="2"/>
      <c r="E30" s="2" t="s">
        <v>295</v>
      </c>
      <c r="F30" s="2" t="s">
        <v>295</v>
      </c>
      <c r="G30" s="2">
        <v>1</v>
      </c>
      <c r="H30" s="2">
        <v>1</v>
      </c>
      <c r="I30" s="4" t="s">
        <v>594</v>
      </c>
      <c r="J30" s="4" t="s">
        <v>594</v>
      </c>
    </row>
    <row r="31" spans="1:10" s="282" customFormat="1" ht="22.5" customHeight="1">
      <c r="A31" s="287"/>
      <c r="B31" s="2"/>
      <c r="C31" s="2" t="s">
        <v>1806</v>
      </c>
      <c r="D31" s="2"/>
      <c r="E31" s="2" t="s">
        <v>295</v>
      </c>
      <c r="F31" s="2" t="s">
        <v>295</v>
      </c>
      <c r="G31" s="2">
        <v>1</v>
      </c>
      <c r="H31" s="2">
        <v>1</v>
      </c>
      <c r="I31" s="2" t="s">
        <v>1995</v>
      </c>
      <c r="J31" s="2" t="s">
        <v>1995</v>
      </c>
    </row>
    <row r="32" spans="1:10" s="282" customFormat="1" ht="41.25" customHeight="1">
      <c r="A32" s="287">
        <f>SUM(A18+1)</f>
        <v>6</v>
      </c>
      <c r="B32" s="2" t="s">
        <v>298</v>
      </c>
      <c r="C32" s="2" t="s">
        <v>286</v>
      </c>
      <c r="D32" s="2">
        <v>1</v>
      </c>
      <c r="E32" s="2" t="s">
        <v>299</v>
      </c>
      <c r="F32" s="2" t="s">
        <v>299</v>
      </c>
      <c r="G32" s="3">
        <v>1</v>
      </c>
      <c r="H32" s="3">
        <v>1</v>
      </c>
      <c r="I32" s="2" t="s">
        <v>594</v>
      </c>
      <c r="J32" s="2" t="s">
        <v>594</v>
      </c>
    </row>
    <row r="33" spans="1:10" s="282" customFormat="1" ht="30.75" customHeight="1">
      <c r="A33" s="287">
        <f t="shared" ref="A33:A41" si="0">SUM(A32+1)</f>
        <v>7</v>
      </c>
      <c r="B33" s="2" t="s">
        <v>1996</v>
      </c>
      <c r="C33" s="2" t="s">
        <v>288</v>
      </c>
      <c r="D33" s="2">
        <v>1</v>
      </c>
      <c r="E33" s="2" t="s">
        <v>1997</v>
      </c>
      <c r="F33" s="2" t="s">
        <v>1997</v>
      </c>
      <c r="G33" s="3">
        <v>1</v>
      </c>
      <c r="H33" s="3">
        <v>1</v>
      </c>
      <c r="I33" s="2" t="s">
        <v>1704</v>
      </c>
      <c r="J33" s="2" t="s">
        <v>1704</v>
      </c>
    </row>
    <row r="34" spans="1:10" s="282" customFormat="1" ht="24" customHeight="1">
      <c r="A34" s="287">
        <f t="shared" si="0"/>
        <v>8</v>
      </c>
      <c r="B34" s="36" t="s">
        <v>1998</v>
      </c>
      <c r="C34" s="2" t="s">
        <v>288</v>
      </c>
      <c r="D34" s="2">
        <v>1</v>
      </c>
      <c r="E34" s="6" t="s">
        <v>300</v>
      </c>
      <c r="F34" s="6" t="s">
        <v>300</v>
      </c>
      <c r="G34" s="3">
        <v>2</v>
      </c>
      <c r="H34" s="3">
        <v>2</v>
      </c>
      <c r="I34" s="36" t="s">
        <v>409</v>
      </c>
      <c r="J34" s="36" t="s">
        <v>409</v>
      </c>
    </row>
    <row r="35" spans="1:10" s="282" customFormat="1" ht="31.5" customHeight="1">
      <c r="A35" s="287">
        <f t="shared" si="0"/>
        <v>9</v>
      </c>
      <c r="B35" s="2" t="s">
        <v>304</v>
      </c>
      <c r="C35" s="2" t="s">
        <v>305</v>
      </c>
      <c r="D35" s="2">
        <v>1</v>
      </c>
      <c r="E35" s="2" t="s">
        <v>1999</v>
      </c>
      <c r="F35" s="2" t="s">
        <v>1999</v>
      </c>
      <c r="G35" s="3">
        <v>1</v>
      </c>
      <c r="H35" s="3">
        <v>1</v>
      </c>
      <c r="I35" s="2" t="s">
        <v>409</v>
      </c>
      <c r="J35" s="2" t="s">
        <v>409</v>
      </c>
    </row>
    <row r="36" spans="1:10" s="282" customFormat="1" ht="30.75" customHeight="1">
      <c r="A36" s="287">
        <f t="shared" si="0"/>
        <v>10</v>
      </c>
      <c r="B36" s="36" t="s">
        <v>2082</v>
      </c>
      <c r="C36" s="4" t="s">
        <v>290</v>
      </c>
      <c r="D36" s="6">
        <v>1</v>
      </c>
      <c r="E36" s="22" t="s">
        <v>461</v>
      </c>
      <c r="F36" s="22" t="s">
        <v>461</v>
      </c>
      <c r="G36" s="6">
        <v>3</v>
      </c>
      <c r="H36" s="6">
        <v>3</v>
      </c>
      <c r="I36" s="36" t="s">
        <v>476</v>
      </c>
      <c r="J36" s="36" t="s">
        <v>476</v>
      </c>
    </row>
    <row r="37" spans="1:10" s="282" customFormat="1" ht="31.5" customHeight="1">
      <c r="A37" s="287">
        <f t="shared" si="0"/>
        <v>11</v>
      </c>
      <c r="B37" s="2" t="s">
        <v>307</v>
      </c>
      <c r="C37" s="2" t="s">
        <v>286</v>
      </c>
      <c r="D37" s="2">
        <v>1</v>
      </c>
      <c r="E37" s="4" t="s">
        <v>308</v>
      </c>
      <c r="F37" s="4" t="s">
        <v>308</v>
      </c>
      <c r="G37" s="36">
        <v>3</v>
      </c>
      <c r="H37" s="36">
        <v>3</v>
      </c>
      <c r="I37" s="4" t="s">
        <v>74</v>
      </c>
      <c r="J37" s="4" t="s">
        <v>74</v>
      </c>
    </row>
    <row r="38" spans="1:10" s="282" customFormat="1" ht="27.75" customHeight="1">
      <c r="A38" s="287">
        <f t="shared" si="0"/>
        <v>12</v>
      </c>
      <c r="B38" s="2" t="s">
        <v>306</v>
      </c>
      <c r="C38" s="2" t="s">
        <v>305</v>
      </c>
      <c r="D38" s="2">
        <v>1</v>
      </c>
      <c r="E38" s="2" t="s">
        <v>2000</v>
      </c>
      <c r="F38" s="2" t="s">
        <v>2000</v>
      </c>
      <c r="G38" s="3">
        <v>1</v>
      </c>
      <c r="H38" s="3">
        <v>1</v>
      </c>
      <c r="I38" s="2" t="s">
        <v>434</v>
      </c>
      <c r="J38" s="2" t="s">
        <v>434</v>
      </c>
    </row>
    <row r="39" spans="1:10" s="282" customFormat="1" ht="31.5" customHeight="1">
      <c r="A39" s="287">
        <f t="shared" si="0"/>
        <v>13</v>
      </c>
      <c r="B39" s="2" t="s">
        <v>2001</v>
      </c>
      <c r="C39" s="4" t="s">
        <v>322</v>
      </c>
      <c r="D39" s="36">
        <v>1</v>
      </c>
      <c r="E39" s="36" t="s">
        <v>2000</v>
      </c>
      <c r="F39" s="36" t="s">
        <v>2000</v>
      </c>
      <c r="G39" s="6">
        <v>1</v>
      </c>
      <c r="H39" s="6">
        <v>1</v>
      </c>
      <c r="I39" s="4" t="s">
        <v>2002</v>
      </c>
      <c r="J39" s="4" t="s">
        <v>2002</v>
      </c>
    </row>
    <row r="40" spans="1:10" s="282" customFormat="1" ht="26.25" customHeight="1">
      <c r="A40" s="287">
        <f t="shared" si="0"/>
        <v>14</v>
      </c>
      <c r="B40" s="2" t="s">
        <v>309</v>
      </c>
      <c r="C40" s="36" t="s">
        <v>310</v>
      </c>
      <c r="D40" s="2">
        <v>1</v>
      </c>
      <c r="E40" s="6" t="s">
        <v>2003</v>
      </c>
      <c r="F40" s="6" t="s">
        <v>2003</v>
      </c>
      <c r="G40" s="6">
        <v>2</v>
      </c>
      <c r="H40" s="6">
        <v>2</v>
      </c>
      <c r="I40" s="6" t="s">
        <v>183</v>
      </c>
      <c r="J40" s="6" t="s">
        <v>183</v>
      </c>
    </row>
    <row r="41" spans="1:10" s="282" customFormat="1" ht="29.25" customHeight="1">
      <c r="A41" s="287">
        <f t="shared" si="0"/>
        <v>15</v>
      </c>
      <c r="B41" s="2" t="s">
        <v>2083</v>
      </c>
      <c r="C41" s="4"/>
      <c r="D41" s="36">
        <v>1</v>
      </c>
      <c r="E41" s="36" t="s">
        <v>26</v>
      </c>
      <c r="F41" s="36" t="s">
        <v>26</v>
      </c>
      <c r="G41" s="6">
        <v>1</v>
      </c>
      <c r="H41" s="6">
        <v>1</v>
      </c>
      <c r="I41" s="4" t="s">
        <v>2004</v>
      </c>
      <c r="J41" s="4" t="s">
        <v>2004</v>
      </c>
    </row>
    <row r="42" spans="1:10" s="282" customFormat="1" ht="24.75" customHeight="1">
      <c r="A42" s="287"/>
      <c r="B42" s="2" t="s">
        <v>1952</v>
      </c>
      <c r="C42" s="4" t="s">
        <v>294</v>
      </c>
      <c r="D42" s="477"/>
      <c r="E42" s="36" t="s">
        <v>403</v>
      </c>
      <c r="F42" s="36" t="s">
        <v>403</v>
      </c>
      <c r="G42" s="6">
        <v>1</v>
      </c>
      <c r="H42" s="6">
        <v>1</v>
      </c>
      <c r="I42" s="4" t="s">
        <v>27</v>
      </c>
      <c r="J42" s="4" t="s">
        <v>27</v>
      </c>
    </row>
    <row r="43" spans="1:10" s="282" customFormat="1" ht="27.75" customHeight="1">
      <c r="A43" s="287"/>
      <c r="B43" s="2" t="s">
        <v>1953</v>
      </c>
      <c r="C43" s="4"/>
      <c r="D43" s="477"/>
      <c r="E43" s="36" t="s">
        <v>468</v>
      </c>
      <c r="F43" s="36" t="s">
        <v>468</v>
      </c>
      <c r="G43" s="6">
        <v>1</v>
      </c>
      <c r="H43" s="6">
        <v>1</v>
      </c>
      <c r="I43" s="4" t="s">
        <v>1729</v>
      </c>
      <c r="J43" s="4" t="s">
        <v>1729</v>
      </c>
    </row>
    <row r="44" spans="1:10" s="282" customFormat="1" ht="27" customHeight="1">
      <c r="A44" s="287"/>
      <c r="B44" s="2" t="s">
        <v>1955</v>
      </c>
      <c r="C44" s="4"/>
      <c r="D44" s="477"/>
      <c r="E44" s="36" t="s">
        <v>1708</v>
      </c>
      <c r="F44" s="36" t="s">
        <v>1708</v>
      </c>
      <c r="G44" s="6">
        <v>1</v>
      </c>
      <c r="H44" s="6">
        <v>1</v>
      </c>
      <c r="I44" s="4" t="s">
        <v>74</v>
      </c>
      <c r="J44" s="4" t="s">
        <v>74</v>
      </c>
    </row>
    <row r="45" spans="1:10" s="282" customFormat="1" ht="25.5">
      <c r="A45" s="287">
        <f>SUM(A41+1)</f>
        <v>16</v>
      </c>
      <c r="B45" s="2" t="s">
        <v>315</v>
      </c>
      <c r="C45" s="4" t="s">
        <v>290</v>
      </c>
      <c r="D45" s="36">
        <v>1</v>
      </c>
      <c r="E45" s="4" t="s">
        <v>316</v>
      </c>
      <c r="F45" s="4" t="s">
        <v>316</v>
      </c>
      <c r="G45" s="6">
        <v>8</v>
      </c>
      <c r="H45" s="6">
        <v>8</v>
      </c>
      <c r="I45" s="4" t="s">
        <v>317</v>
      </c>
      <c r="J45" s="4" t="s">
        <v>317</v>
      </c>
    </row>
    <row r="46" spans="1:10" s="282" customFormat="1" ht="25.5">
      <c r="A46" s="287">
        <f t="shared" ref="A46:A62" si="1">SUM(A45+1)</f>
        <v>17</v>
      </c>
      <c r="B46" s="2" t="s">
        <v>2005</v>
      </c>
      <c r="C46" s="4" t="s">
        <v>294</v>
      </c>
      <c r="D46" s="2">
        <v>1</v>
      </c>
      <c r="E46" s="5" t="s">
        <v>1706</v>
      </c>
      <c r="F46" s="5" t="s">
        <v>1706</v>
      </c>
      <c r="G46" s="6">
        <v>1</v>
      </c>
      <c r="H46" s="6">
        <v>1</v>
      </c>
      <c r="I46" s="4" t="s">
        <v>312</v>
      </c>
      <c r="J46" s="4" t="s">
        <v>312</v>
      </c>
    </row>
    <row r="47" spans="1:10" s="282" customFormat="1" ht="27" customHeight="1">
      <c r="A47" s="287">
        <f t="shared" si="1"/>
        <v>18</v>
      </c>
      <c r="B47" s="2" t="s">
        <v>321</v>
      </c>
      <c r="C47" s="4" t="s">
        <v>322</v>
      </c>
      <c r="D47" s="36">
        <v>1</v>
      </c>
      <c r="E47" s="36" t="s">
        <v>2006</v>
      </c>
      <c r="F47" s="36" t="s">
        <v>2006</v>
      </c>
      <c r="G47" s="6">
        <v>1</v>
      </c>
      <c r="H47" s="6">
        <v>1</v>
      </c>
      <c r="I47" s="4" t="s">
        <v>2002</v>
      </c>
      <c r="J47" s="4" t="s">
        <v>2002</v>
      </c>
    </row>
    <row r="48" spans="1:10" s="282" customFormat="1" ht="70.5" customHeight="1">
      <c r="A48" s="287">
        <f t="shared" si="1"/>
        <v>19</v>
      </c>
      <c r="B48" s="2" t="s">
        <v>2007</v>
      </c>
      <c r="C48" s="2" t="s">
        <v>286</v>
      </c>
      <c r="D48" s="36">
        <v>1</v>
      </c>
      <c r="E48" s="5" t="s">
        <v>2008</v>
      </c>
      <c r="F48" s="5" t="s">
        <v>2008</v>
      </c>
      <c r="G48" s="6">
        <v>10</v>
      </c>
      <c r="H48" s="6">
        <v>10</v>
      </c>
      <c r="I48" s="4" t="s">
        <v>2009</v>
      </c>
      <c r="J48" s="4" t="s">
        <v>2009</v>
      </c>
    </row>
    <row r="49" spans="1:10" s="282" customFormat="1" ht="33" customHeight="1">
      <c r="A49" s="287">
        <f t="shared" si="1"/>
        <v>20</v>
      </c>
      <c r="B49" s="2" t="s">
        <v>2010</v>
      </c>
      <c r="C49" s="2" t="s">
        <v>286</v>
      </c>
      <c r="D49" s="36">
        <v>1</v>
      </c>
      <c r="E49" s="36" t="s">
        <v>2011</v>
      </c>
      <c r="F49" s="36" t="s">
        <v>2011</v>
      </c>
      <c r="G49" s="6">
        <v>1</v>
      </c>
      <c r="H49" s="6">
        <v>1</v>
      </c>
      <c r="I49" s="4" t="s">
        <v>2012</v>
      </c>
      <c r="J49" s="4" t="s">
        <v>2012</v>
      </c>
    </row>
    <row r="50" spans="1:10" s="282" customFormat="1" ht="38.25">
      <c r="A50" s="287">
        <f t="shared" si="1"/>
        <v>21</v>
      </c>
      <c r="B50" s="2" t="s">
        <v>2013</v>
      </c>
      <c r="C50" s="4" t="s">
        <v>289</v>
      </c>
      <c r="D50" s="36">
        <v>1</v>
      </c>
      <c r="E50" s="4" t="s">
        <v>1733</v>
      </c>
      <c r="F50" s="4" t="s">
        <v>1733</v>
      </c>
      <c r="G50" s="6">
        <v>1</v>
      </c>
      <c r="H50" s="6">
        <v>1</v>
      </c>
      <c r="I50" s="4" t="s">
        <v>434</v>
      </c>
      <c r="J50" s="4" t="s">
        <v>434</v>
      </c>
    </row>
    <row r="51" spans="1:10" s="282" customFormat="1" ht="21" customHeight="1">
      <c r="A51" s="287">
        <f t="shared" si="1"/>
        <v>22</v>
      </c>
      <c r="B51" s="2" t="s">
        <v>319</v>
      </c>
      <c r="C51" s="2" t="s">
        <v>318</v>
      </c>
      <c r="D51" s="36">
        <v>1</v>
      </c>
      <c r="E51" s="36" t="s">
        <v>1696</v>
      </c>
      <c r="F51" s="36" t="s">
        <v>1696</v>
      </c>
      <c r="G51" s="36">
        <v>1</v>
      </c>
      <c r="H51" s="36">
        <v>1</v>
      </c>
      <c r="I51" s="36" t="s">
        <v>246</v>
      </c>
      <c r="J51" s="36" t="s">
        <v>246</v>
      </c>
    </row>
    <row r="52" spans="1:10" s="282" customFormat="1" ht="28.5" customHeight="1">
      <c r="A52" s="287">
        <f t="shared" si="1"/>
        <v>23</v>
      </c>
      <c r="B52" s="2" t="s">
        <v>313</v>
      </c>
      <c r="C52" s="4" t="s">
        <v>294</v>
      </c>
      <c r="D52" s="36">
        <v>1</v>
      </c>
      <c r="E52" s="4" t="s">
        <v>2014</v>
      </c>
      <c r="F52" s="4" t="s">
        <v>2014</v>
      </c>
      <c r="G52" s="6">
        <v>1</v>
      </c>
      <c r="H52" s="6">
        <v>1</v>
      </c>
      <c r="I52" s="4" t="s">
        <v>312</v>
      </c>
      <c r="J52" s="4" t="s">
        <v>312</v>
      </c>
    </row>
    <row r="53" spans="1:10" s="282" customFormat="1" ht="31.5" customHeight="1">
      <c r="A53" s="287">
        <f t="shared" si="1"/>
        <v>24</v>
      </c>
      <c r="B53" s="2" t="s">
        <v>2015</v>
      </c>
      <c r="C53" s="2" t="s">
        <v>286</v>
      </c>
      <c r="D53" s="36">
        <v>1</v>
      </c>
      <c r="E53" s="36" t="s">
        <v>2016</v>
      </c>
      <c r="F53" s="36" t="s">
        <v>2016</v>
      </c>
      <c r="G53" s="6">
        <v>1</v>
      </c>
      <c r="H53" s="6">
        <v>1</v>
      </c>
      <c r="I53" s="4" t="s">
        <v>2017</v>
      </c>
      <c r="J53" s="4" t="s">
        <v>2017</v>
      </c>
    </row>
    <row r="54" spans="1:10" s="282" customFormat="1" ht="33.75" customHeight="1">
      <c r="A54" s="287">
        <f t="shared" si="1"/>
        <v>25</v>
      </c>
      <c r="B54" s="2" t="s">
        <v>325</v>
      </c>
      <c r="C54" s="2" t="s">
        <v>286</v>
      </c>
      <c r="D54" s="36">
        <v>1</v>
      </c>
      <c r="E54" s="4" t="s">
        <v>295</v>
      </c>
      <c r="F54" s="4" t="s">
        <v>295</v>
      </c>
      <c r="G54" s="6">
        <v>1</v>
      </c>
      <c r="H54" s="6">
        <v>1</v>
      </c>
      <c r="I54" s="36" t="s">
        <v>247</v>
      </c>
      <c r="J54" s="36" t="s">
        <v>247</v>
      </c>
    </row>
    <row r="55" spans="1:10" s="282" customFormat="1" ht="32.25" customHeight="1">
      <c r="A55" s="287">
        <f t="shared" si="1"/>
        <v>26</v>
      </c>
      <c r="B55" s="2" t="s">
        <v>2018</v>
      </c>
      <c r="C55" s="4" t="s">
        <v>294</v>
      </c>
      <c r="D55" s="36">
        <v>1</v>
      </c>
      <c r="E55" s="4" t="s">
        <v>2019</v>
      </c>
      <c r="F55" s="4" t="s">
        <v>2019</v>
      </c>
      <c r="G55" s="6">
        <v>1</v>
      </c>
      <c r="H55" s="6">
        <v>1</v>
      </c>
      <c r="I55" s="4" t="s">
        <v>2020</v>
      </c>
      <c r="J55" s="4" t="s">
        <v>2020</v>
      </c>
    </row>
    <row r="56" spans="1:10" s="282" customFormat="1" ht="32.25" customHeight="1">
      <c r="A56" s="287">
        <f t="shared" si="1"/>
        <v>27</v>
      </c>
      <c r="B56" s="2" t="s">
        <v>314</v>
      </c>
      <c r="C56" s="4" t="s">
        <v>294</v>
      </c>
      <c r="D56" s="2">
        <v>1</v>
      </c>
      <c r="E56" s="4" t="s">
        <v>1730</v>
      </c>
      <c r="F56" s="4" t="s">
        <v>1730</v>
      </c>
      <c r="G56" s="6">
        <v>1</v>
      </c>
      <c r="H56" s="6">
        <v>1</v>
      </c>
      <c r="I56" s="4" t="s">
        <v>434</v>
      </c>
      <c r="J56" s="4" t="s">
        <v>434</v>
      </c>
    </row>
    <row r="57" spans="1:10" s="282" customFormat="1" ht="33.75" customHeight="1">
      <c r="A57" s="287">
        <f t="shared" si="1"/>
        <v>28</v>
      </c>
      <c r="B57" s="2" t="s">
        <v>2021</v>
      </c>
      <c r="C57" s="4" t="s">
        <v>294</v>
      </c>
      <c r="D57" s="2">
        <v>1</v>
      </c>
      <c r="E57" s="4" t="s">
        <v>487</v>
      </c>
      <c r="F57" s="4" t="s">
        <v>487</v>
      </c>
      <c r="G57" s="6">
        <v>1</v>
      </c>
      <c r="H57" s="6">
        <v>1</v>
      </c>
      <c r="I57" s="4" t="s">
        <v>323</v>
      </c>
      <c r="J57" s="4" t="s">
        <v>323</v>
      </c>
    </row>
    <row r="58" spans="1:10" s="282" customFormat="1" ht="36.75" customHeight="1">
      <c r="A58" s="287">
        <f>SUM(A57+1)</f>
        <v>29</v>
      </c>
      <c r="B58" s="2" t="s">
        <v>2022</v>
      </c>
      <c r="C58" s="4" t="s">
        <v>290</v>
      </c>
      <c r="D58" s="36">
        <v>1</v>
      </c>
      <c r="E58" s="4" t="s">
        <v>368</v>
      </c>
      <c r="F58" s="4" t="s">
        <v>368</v>
      </c>
      <c r="G58" s="4">
        <v>2</v>
      </c>
      <c r="H58" s="4">
        <v>2</v>
      </c>
      <c r="I58" s="4" t="s">
        <v>301</v>
      </c>
      <c r="J58" s="4" t="s">
        <v>301</v>
      </c>
    </row>
    <row r="59" spans="1:10" s="282" customFormat="1" ht="32.25" customHeight="1">
      <c r="A59" s="287">
        <f t="shared" si="1"/>
        <v>30</v>
      </c>
      <c r="B59" s="2" t="s">
        <v>2023</v>
      </c>
      <c r="C59" s="4" t="s">
        <v>294</v>
      </c>
      <c r="D59" s="2">
        <v>1</v>
      </c>
      <c r="E59" s="4" t="s">
        <v>1849</v>
      </c>
      <c r="F59" s="4" t="s">
        <v>1849</v>
      </c>
      <c r="G59" s="6">
        <v>1</v>
      </c>
      <c r="H59" s="6">
        <v>1</v>
      </c>
      <c r="I59" s="4" t="s">
        <v>399</v>
      </c>
      <c r="J59" s="4" t="s">
        <v>399</v>
      </c>
    </row>
    <row r="60" spans="1:10" s="282" customFormat="1" ht="36" customHeight="1">
      <c r="A60" s="287">
        <f t="shared" si="1"/>
        <v>31</v>
      </c>
      <c r="B60" s="2" t="s">
        <v>2074</v>
      </c>
      <c r="C60" s="4" t="s">
        <v>290</v>
      </c>
      <c r="D60" s="36">
        <v>1</v>
      </c>
      <c r="E60" s="4" t="s">
        <v>2075</v>
      </c>
      <c r="F60" s="4" t="s">
        <v>2075</v>
      </c>
      <c r="G60" s="4">
        <v>1</v>
      </c>
      <c r="H60" s="4">
        <v>1</v>
      </c>
      <c r="I60" s="4" t="s">
        <v>2076</v>
      </c>
      <c r="J60" s="4" t="s">
        <v>2076</v>
      </c>
    </row>
    <row r="61" spans="1:10" s="282" customFormat="1" ht="31.5" customHeight="1">
      <c r="A61" s="287">
        <f t="shared" si="1"/>
        <v>32</v>
      </c>
      <c r="B61" s="2" t="s">
        <v>2077</v>
      </c>
      <c r="C61" s="4" t="s">
        <v>2078</v>
      </c>
      <c r="D61" s="36">
        <v>1</v>
      </c>
      <c r="E61" s="4" t="s">
        <v>2079</v>
      </c>
      <c r="F61" s="4" t="s">
        <v>2079</v>
      </c>
      <c r="G61" s="4">
        <v>1</v>
      </c>
      <c r="H61" s="4">
        <v>1</v>
      </c>
      <c r="I61" s="4" t="s">
        <v>1698</v>
      </c>
      <c r="J61" s="4" t="s">
        <v>1698</v>
      </c>
    </row>
    <row r="62" spans="1:10" s="282" customFormat="1" ht="38.25" customHeight="1">
      <c r="A62" s="287">
        <f t="shared" si="1"/>
        <v>33</v>
      </c>
      <c r="B62" s="2" t="s">
        <v>2081</v>
      </c>
      <c r="C62" s="4" t="s">
        <v>318</v>
      </c>
      <c r="D62" s="36">
        <v>1</v>
      </c>
      <c r="E62" s="4" t="s">
        <v>2080</v>
      </c>
      <c r="F62" s="4" t="s">
        <v>2080</v>
      </c>
      <c r="G62" s="4">
        <v>1</v>
      </c>
      <c r="H62" s="4">
        <v>1</v>
      </c>
      <c r="I62" s="4" t="s">
        <v>345</v>
      </c>
      <c r="J62" s="4" t="s">
        <v>345</v>
      </c>
    </row>
    <row r="63" spans="1:10" s="282" customFormat="1" ht="25.5" customHeight="1">
      <c r="A63" s="300"/>
      <c r="B63" s="52" t="s">
        <v>2024</v>
      </c>
      <c r="C63" s="52"/>
      <c r="D63" s="296">
        <f>SUM(D18:D62)</f>
        <v>29</v>
      </c>
      <c r="E63" s="418"/>
      <c r="F63" s="418"/>
      <c r="G63" s="418"/>
      <c r="H63" s="418"/>
      <c r="I63" s="418"/>
      <c r="J63" s="418"/>
    </row>
    <row r="64" spans="1:10" s="282" customFormat="1" ht="13.5">
      <c r="A64" s="423"/>
      <c r="B64" s="419"/>
      <c r="C64" s="419"/>
      <c r="D64" s="419"/>
      <c r="E64" s="420"/>
      <c r="F64" s="420"/>
      <c r="G64" s="420"/>
      <c r="H64" s="420"/>
      <c r="I64" s="420"/>
      <c r="J64" s="420"/>
    </row>
    <row r="65" spans="1:14" s="282" customFormat="1" ht="22.5" customHeight="1">
      <c r="A65" s="300"/>
      <c r="B65" s="575" t="s">
        <v>326</v>
      </c>
      <c r="C65" s="575"/>
      <c r="D65" s="52">
        <f>SUM(D16)</f>
        <v>4</v>
      </c>
      <c r="E65" s="418"/>
      <c r="F65" s="418"/>
      <c r="G65" s="418"/>
      <c r="H65" s="418"/>
      <c r="I65" s="418"/>
      <c r="J65" s="418"/>
    </row>
    <row r="66" spans="1:14" s="282" customFormat="1" ht="21" customHeight="1">
      <c r="A66" s="300"/>
      <c r="B66" s="575" t="s">
        <v>327</v>
      </c>
      <c r="C66" s="575"/>
      <c r="D66" s="296">
        <f>SUM(D63)</f>
        <v>29</v>
      </c>
      <c r="E66" s="418"/>
      <c r="F66" s="418"/>
      <c r="G66" s="418"/>
      <c r="H66" s="418"/>
      <c r="I66" s="418"/>
      <c r="J66" s="418"/>
    </row>
    <row r="67" spans="1:14" s="282" customFormat="1" ht="21.75" customHeight="1">
      <c r="A67" s="300"/>
      <c r="B67" s="575" t="s">
        <v>587</v>
      </c>
      <c r="C67" s="575"/>
      <c r="D67" s="418"/>
      <c r="E67" s="418"/>
      <c r="F67" s="418"/>
      <c r="G67" s="418"/>
      <c r="H67" s="418"/>
      <c r="I67" s="418"/>
      <c r="J67" s="418"/>
    </row>
    <row r="68" spans="1:14" s="282" customFormat="1" ht="23.25" customHeight="1">
      <c r="A68" s="300"/>
      <c r="B68" s="576" t="s">
        <v>328</v>
      </c>
      <c r="C68" s="576" t="s">
        <v>328</v>
      </c>
      <c r="D68" s="52">
        <f>SUM(D65:D66)</f>
        <v>33</v>
      </c>
      <c r="E68" s="418"/>
      <c r="F68" s="418"/>
      <c r="G68" s="418"/>
      <c r="H68" s="418"/>
      <c r="I68" s="418"/>
      <c r="J68" s="418"/>
    </row>
    <row r="69" spans="1:14" s="467" customFormat="1">
      <c r="A69" s="51"/>
      <c r="B69" s="50"/>
      <c r="C69" s="50"/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s="451" customFormat="1" ht="15" customHeight="1"/>
    <row r="71" spans="1:14" s="451" customFormat="1" ht="15" customHeight="1"/>
    <row r="72" spans="1:14" s="451" customFormat="1" ht="15" customHeight="1"/>
    <row r="73" spans="1:14" s="451" customFormat="1" ht="15" customHeight="1"/>
    <row r="74" spans="1:14" s="451" customFormat="1" ht="15" customHeight="1"/>
    <row r="75" spans="1:14" s="451" customFormat="1" ht="15" customHeight="1"/>
    <row r="76" spans="1:14" s="451" customFormat="1" ht="15" customHeight="1"/>
    <row r="77" spans="1:14" s="451" customFormat="1" ht="15" customHeight="1"/>
    <row r="78" spans="1:14" s="471" customFormat="1"/>
    <row r="79" spans="1:14" s="467" customFormat="1" ht="15.75" customHeight="1"/>
    <row r="80" spans="1:14" s="467" customFormat="1"/>
    <row r="81" s="467" customFormat="1" ht="18.75" customHeight="1"/>
    <row r="82" s="467" customFormat="1" ht="18.75" customHeight="1"/>
    <row r="83" s="467" customFormat="1" ht="60.75" customHeight="1"/>
    <row r="84" s="467" customFormat="1"/>
    <row r="85" s="467" customFormat="1" ht="68.25" customHeight="1"/>
    <row r="86" s="467" customFormat="1" ht="33.75" customHeight="1"/>
    <row r="87" s="467" customFormat="1" ht="60.75" customHeight="1"/>
    <row r="88" s="467" customFormat="1"/>
    <row r="89" s="467" customFormat="1"/>
    <row r="90" s="467" customFormat="1" ht="15.75" customHeight="1"/>
    <row r="91" s="467" customFormat="1" ht="47.25" customHeight="1"/>
    <row r="92" s="467" customFormat="1"/>
    <row r="93" s="467" customFormat="1"/>
    <row r="94" s="467" customFormat="1"/>
    <row r="95" s="467" customFormat="1" ht="48" customHeight="1"/>
    <row r="96" s="467" customFormat="1"/>
    <row r="97" s="467" customFormat="1"/>
    <row r="98" s="467" customFormat="1"/>
    <row r="99" s="467" customFormat="1"/>
    <row r="100" s="467" customFormat="1"/>
    <row r="101" s="467" customFormat="1"/>
    <row r="102" s="467" customFormat="1" ht="15" customHeight="1"/>
    <row r="103" s="467" customFormat="1" ht="15" customHeight="1"/>
    <row r="104" s="467" customFormat="1" ht="15" customHeight="1"/>
    <row r="105" s="467" customFormat="1"/>
    <row r="106" s="467" customFormat="1"/>
    <row r="107" s="467" customFormat="1"/>
    <row r="108" s="467" customFormat="1"/>
    <row r="109" s="467" customFormat="1"/>
    <row r="110" s="467" customFormat="1"/>
    <row r="111" s="467" customFormat="1"/>
    <row r="112" s="467" customFormat="1"/>
    <row r="113" s="467" customFormat="1"/>
    <row r="114" s="467" customFormat="1"/>
    <row r="115" s="467" customFormat="1"/>
    <row r="116" s="467" customFormat="1"/>
    <row r="117" s="467" customFormat="1"/>
    <row r="118" s="467" customFormat="1"/>
    <row r="119" s="467" customFormat="1"/>
    <row r="120" s="467" customFormat="1"/>
    <row r="121" s="467" customFormat="1"/>
    <row r="122" s="467" customFormat="1"/>
    <row r="123" s="467" customFormat="1"/>
    <row r="204" ht="15" customHeight="1"/>
    <row r="205" ht="15" customHeight="1"/>
    <row r="206" ht="15" customHeight="1"/>
  </sheetData>
  <mergeCells count="13">
    <mergeCell ref="B66:C66"/>
    <mergeCell ref="B67:C67"/>
    <mergeCell ref="B68:C68"/>
    <mergeCell ref="A5:P5"/>
    <mergeCell ref="A6:P6"/>
    <mergeCell ref="E8:F8"/>
    <mergeCell ref="G8:H8"/>
    <mergeCell ref="I8:J8"/>
    <mergeCell ref="J1:P1"/>
    <mergeCell ref="A2:P2"/>
    <mergeCell ref="A3:P3"/>
    <mergeCell ref="A4:P4"/>
    <mergeCell ref="B65:C65"/>
  </mergeCells>
  <pageMargins left="0.39370078740157483" right="0.19685039370078741" top="0.59055118110236227" bottom="0.59055118110236227" header="0" footer="0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568"/>
  <sheetViews>
    <sheetView zoomScaleNormal="100" zoomScalePageLayoutView="70" workbookViewId="0">
      <selection activeCell="M1" sqref="M1:P1"/>
    </sheetView>
  </sheetViews>
  <sheetFormatPr defaultColWidth="9.140625" defaultRowHeight="12.75"/>
  <cols>
    <col min="1" max="1" width="5.85546875" style="457" customWidth="1"/>
    <col min="2" max="2" width="47.5703125" style="457" customWidth="1"/>
    <col min="3" max="3" width="15.7109375" style="457" customWidth="1"/>
    <col min="4" max="4" width="7.85546875" style="458" customWidth="1"/>
    <col min="5" max="6" width="11.7109375" style="457" customWidth="1"/>
    <col min="7" max="7" width="6" style="457" customWidth="1"/>
    <col min="8" max="8" width="5.7109375" style="457" customWidth="1"/>
    <col min="9" max="9" width="14.28515625" style="457" customWidth="1"/>
    <col min="10" max="10" width="14.42578125" style="457" customWidth="1"/>
    <col min="11" max="11" width="7.42578125" style="457" customWidth="1"/>
    <col min="12" max="12" width="6.7109375" style="457" customWidth="1"/>
    <col min="13" max="13" width="12.140625" style="457" customWidth="1"/>
    <col min="14" max="14" width="12.7109375" style="457" customWidth="1"/>
    <col min="15" max="15" width="10.42578125" style="457" customWidth="1"/>
    <col min="16" max="16" width="11" style="457" customWidth="1"/>
    <col min="17" max="16384" width="9.140625" style="457"/>
  </cols>
  <sheetData>
    <row r="1" spans="1:16" s="290" customFormat="1" ht="37.5" customHeight="1">
      <c r="D1" s="425"/>
      <c r="M1" s="580"/>
      <c r="N1" s="580"/>
      <c r="O1" s="580"/>
      <c r="P1" s="580"/>
    </row>
    <row r="2" spans="1:16" s="290" customFormat="1" ht="34.5" customHeight="1">
      <c r="D2" s="425"/>
      <c r="I2" s="572"/>
      <c r="J2" s="572"/>
      <c r="K2" s="572"/>
      <c r="L2" s="572"/>
      <c r="M2" s="572"/>
      <c r="N2" s="572"/>
      <c r="O2" s="572"/>
      <c r="P2" s="572"/>
    </row>
    <row r="3" spans="1:16" s="290" customFormat="1" ht="33" customHeight="1">
      <c r="A3" s="573" t="s">
        <v>1694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</row>
    <row r="4" spans="1:16" s="290" customFormat="1" ht="15" customHeight="1">
      <c r="A4" s="573" t="s">
        <v>2071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</row>
    <row r="5" spans="1:16" s="290" customFormat="1" ht="13.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</row>
    <row r="6" spans="1:16" s="482" customFormat="1" ht="19.5" customHeight="1">
      <c r="A6" s="577" t="s">
        <v>2070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s="290" customFormat="1" ht="16.5" customHeight="1">
      <c r="A7" s="573" t="s">
        <v>2025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</row>
    <row r="8" spans="1:16" s="290" customFormat="1" ht="11.2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</row>
    <row r="9" spans="1:16" s="290" customFormat="1" ht="25.5">
      <c r="A9" s="13" t="s">
        <v>0</v>
      </c>
      <c r="B9" s="13" t="s">
        <v>4</v>
      </c>
      <c r="C9" s="13" t="s">
        <v>6</v>
      </c>
      <c r="D9" s="13" t="s">
        <v>7</v>
      </c>
      <c r="E9" s="581" t="s">
        <v>1</v>
      </c>
      <c r="F9" s="582"/>
      <c r="G9" s="583" t="s">
        <v>32</v>
      </c>
      <c r="H9" s="584"/>
      <c r="I9" s="583" t="s">
        <v>2</v>
      </c>
      <c r="J9" s="584"/>
      <c r="K9" s="581" t="s">
        <v>5</v>
      </c>
      <c r="L9" s="582"/>
      <c r="M9" s="451"/>
      <c r="N9" s="451"/>
      <c r="O9" s="451"/>
    </row>
    <row r="10" spans="1:16" s="290" customFormat="1">
      <c r="A10" s="315">
        <v>1</v>
      </c>
      <c r="B10" s="315">
        <v>2</v>
      </c>
      <c r="C10" s="315">
        <v>3</v>
      </c>
      <c r="D10" s="315">
        <v>4</v>
      </c>
      <c r="E10" s="315">
        <v>5</v>
      </c>
      <c r="F10" s="315">
        <v>6</v>
      </c>
      <c r="G10" s="315">
        <v>7</v>
      </c>
      <c r="H10" s="315">
        <v>8</v>
      </c>
      <c r="I10" s="315">
        <v>9</v>
      </c>
      <c r="J10" s="315">
        <v>10</v>
      </c>
      <c r="K10" s="315">
        <v>11</v>
      </c>
      <c r="L10" s="315">
        <v>12</v>
      </c>
      <c r="M10" s="451"/>
      <c r="N10" s="451"/>
      <c r="O10" s="451"/>
    </row>
    <row r="11" spans="1:16" s="290" customFormat="1">
      <c r="A11" s="344"/>
      <c r="B11" s="501" t="s">
        <v>110</v>
      </c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451"/>
      <c r="N11" s="451"/>
      <c r="O11" s="451"/>
    </row>
    <row r="12" spans="1:16" s="283" customFormat="1" ht="25.5">
      <c r="A12" s="298">
        <v>1</v>
      </c>
      <c r="B12" s="299" t="s">
        <v>1732</v>
      </c>
      <c r="C12" s="303" t="s">
        <v>55</v>
      </c>
      <c r="D12" s="299">
        <v>1</v>
      </c>
      <c r="E12" s="299" t="s">
        <v>1733</v>
      </c>
      <c r="F12" s="299" t="s">
        <v>1733</v>
      </c>
      <c r="G12" s="293">
        <v>4</v>
      </c>
      <c r="H12" s="293">
        <v>4</v>
      </c>
      <c r="I12" s="299" t="s">
        <v>312</v>
      </c>
      <c r="J12" s="299" t="s">
        <v>312</v>
      </c>
      <c r="K12" s="293">
        <v>65</v>
      </c>
      <c r="L12" s="293">
        <v>65</v>
      </c>
      <c r="M12" s="451"/>
      <c r="N12" s="451"/>
      <c r="O12" s="451"/>
    </row>
    <row r="13" spans="1:16" s="283" customFormat="1" ht="25.5">
      <c r="A13" s="300">
        <f>SUM(A12+1)</f>
        <v>2</v>
      </c>
      <c r="B13" s="36" t="s">
        <v>1734</v>
      </c>
      <c r="C13" s="2" t="s">
        <v>55</v>
      </c>
      <c r="D13" s="299">
        <v>1</v>
      </c>
      <c r="E13" s="299" t="s">
        <v>1733</v>
      </c>
      <c r="F13" s="299" t="s">
        <v>1733</v>
      </c>
      <c r="G13" s="6">
        <v>4</v>
      </c>
      <c r="H13" s="6">
        <v>4</v>
      </c>
      <c r="I13" s="36" t="s">
        <v>312</v>
      </c>
      <c r="J13" s="36" t="s">
        <v>312</v>
      </c>
      <c r="K13" s="6">
        <v>96</v>
      </c>
      <c r="L13" s="6">
        <v>96</v>
      </c>
      <c r="M13" s="451"/>
      <c r="N13" s="451"/>
      <c r="O13" s="451"/>
    </row>
    <row r="14" spans="1:16" s="283" customFormat="1" ht="25.5">
      <c r="A14" s="300">
        <f>SUM(A13+1)</f>
        <v>3</v>
      </c>
      <c r="B14" s="36" t="s">
        <v>1735</v>
      </c>
      <c r="C14" s="2" t="s">
        <v>55</v>
      </c>
      <c r="D14" s="299">
        <v>1</v>
      </c>
      <c r="E14" s="36" t="s">
        <v>1736</v>
      </c>
      <c r="F14" s="36" t="s">
        <v>1736</v>
      </c>
      <c r="G14" s="6">
        <v>5</v>
      </c>
      <c r="H14" s="6">
        <v>5</v>
      </c>
      <c r="I14" s="36" t="s">
        <v>312</v>
      </c>
      <c r="J14" s="36" t="s">
        <v>312</v>
      </c>
      <c r="K14" s="36">
        <v>223</v>
      </c>
      <c r="L14" s="36">
        <v>223</v>
      </c>
      <c r="M14" s="471"/>
      <c r="N14" s="471"/>
      <c r="O14" s="471"/>
    </row>
    <row r="15" spans="1:16" s="283" customFormat="1">
      <c r="A15" s="300">
        <f>SUM(A14+1)</f>
        <v>4</v>
      </c>
      <c r="B15" s="31" t="s">
        <v>331</v>
      </c>
      <c r="C15" s="31" t="s">
        <v>73</v>
      </c>
      <c r="D15" s="299">
        <v>1</v>
      </c>
      <c r="E15" s="31" t="s">
        <v>1737</v>
      </c>
      <c r="F15" s="31" t="s">
        <v>1737</v>
      </c>
      <c r="G15" s="31">
        <v>6</v>
      </c>
      <c r="H15" s="31">
        <v>6</v>
      </c>
      <c r="I15" s="31" t="s">
        <v>339</v>
      </c>
      <c r="J15" s="31" t="s">
        <v>339</v>
      </c>
      <c r="K15" s="31">
        <v>100</v>
      </c>
      <c r="L15" s="31">
        <v>100</v>
      </c>
      <c r="M15" s="290"/>
      <c r="N15" s="290"/>
      <c r="O15" s="290"/>
    </row>
    <row r="16" spans="1:16" s="283" customFormat="1" ht="13.5">
      <c r="A16" s="300"/>
      <c r="B16" s="52" t="s">
        <v>1738</v>
      </c>
      <c r="C16" s="52"/>
      <c r="D16" s="13">
        <f>SUM(D12:D15)</f>
        <v>4</v>
      </c>
      <c r="E16" s="418"/>
      <c r="F16" s="418"/>
      <c r="G16" s="418"/>
      <c r="H16" s="418"/>
      <c r="I16" s="418"/>
      <c r="J16" s="418"/>
      <c r="K16" s="11">
        <f>SUM(K12:K15)</f>
        <v>484</v>
      </c>
      <c r="L16" s="11">
        <f>SUM(L12:L15)</f>
        <v>484</v>
      </c>
      <c r="M16" s="290"/>
      <c r="N16" s="290"/>
      <c r="O16" s="290"/>
    </row>
    <row r="17" spans="1:16" s="283" customFormat="1">
      <c r="A17" s="427"/>
      <c r="B17" s="483" t="s">
        <v>95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290"/>
      <c r="N17" s="290"/>
      <c r="O17" s="290"/>
    </row>
    <row r="18" spans="1:16" s="283" customFormat="1" ht="13.5">
      <c r="A18" s="423"/>
      <c r="B18" s="428" t="s">
        <v>2114</v>
      </c>
      <c r="C18" s="428"/>
      <c r="D18" s="316"/>
      <c r="E18" s="428"/>
      <c r="F18" s="428"/>
      <c r="G18" s="428"/>
      <c r="H18" s="428"/>
      <c r="I18" s="420"/>
      <c r="J18" s="420"/>
      <c r="K18" s="421"/>
      <c r="L18" s="421"/>
      <c r="M18" s="290"/>
      <c r="N18" s="290"/>
      <c r="O18" s="290"/>
    </row>
    <row r="19" spans="1:16" s="283" customFormat="1" ht="25.5">
      <c r="A19" s="298">
        <f>SUM(A15+1)</f>
        <v>5</v>
      </c>
      <c r="B19" s="302" t="s">
        <v>1739</v>
      </c>
      <c r="C19" s="303" t="s">
        <v>48</v>
      </c>
      <c r="D19" s="299">
        <v>1</v>
      </c>
      <c r="E19" s="293" t="s">
        <v>647</v>
      </c>
      <c r="F19" s="293" t="s">
        <v>647</v>
      </c>
      <c r="G19" s="299">
        <v>3</v>
      </c>
      <c r="H19" s="299">
        <v>3</v>
      </c>
      <c r="I19" s="299" t="s">
        <v>332</v>
      </c>
      <c r="J19" s="299" t="s">
        <v>332</v>
      </c>
      <c r="K19" s="293">
        <v>34</v>
      </c>
      <c r="L19" s="293">
        <v>34</v>
      </c>
      <c r="M19" s="290"/>
      <c r="N19" s="290"/>
      <c r="O19" s="290"/>
      <c r="P19" s="285"/>
    </row>
    <row r="20" spans="1:16" s="283" customFormat="1" ht="38.25">
      <c r="A20" s="300">
        <f>SUM(A19+1)</f>
        <v>6</v>
      </c>
      <c r="B20" s="27" t="s">
        <v>1740</v>
      </c>
      <c r="C20" s="2" t="s">
        <v>55</v>
      </c>
      <c r="D20" s="36">
        <v>1</v>
      </c>
      <c r="E20" s="36" t="s">
        <v>333</v>
      </c>
      <c r="F20" s="36" t="s">
        <v>333</v>
      </c>
      <c r="G20" s="6">
        <v>5</v>
      </c>
      <c r="H20" s="6">
        <v>5</v>
      </c>
      <c r="I20" s="36" t="s">
        <v>312</v>
      </c>
      <c r="J20" s="36" t="s">
        <v>312</v>
      </c>
      <c r="K20" s="6">
        <v>153</v>
      </c>
      <c r="L20" s="6">
        <v>153</v>
      </c>
      <c r="M20" s="290"/>
      <c r="N20" s="290"/>
      <c r="O20" s="290"/>
      <c r="P20" s="285"/>
    </row>
    <row r="21" spans="1:16" s="283" customFormat="1" ht="38.25">
      <c r="A21" s="300">
        <f>SUM(A20+1)</f>
        <v>7</v>
      </c>
      <c r="B21" s="27" t="s">
        <v>1741</v>
      </c>
      <c r="C21" s="2" t="s">
        <v>55</v>
      </c>
      <c r="D21" s="36">
        <v>1</v>
      </c>
      <c r="E21" s="36" t="s">
        <v>1742</v>
      </c>
      <c r="F21" s="36" t="s">
        <v>1742</v>
      </c>
      <c r="G21" s="6">
        <v>5</v>
      </c>
      <c r="H21" s="6">
        <v>5</v>
      </c>
      <c r="I21" s="36" t="s">
        <v>312</v>
      </c>
      <c r="J21" s="36" t="s">
        <v>312</v>
      </c>
      <c r="K21" s="6">
        <v>228</v>
      </c>
      <c r="L21" s="6">
        <v>228</v>
      </c>
      <c r="M21" s="290"/>
      <c r="N21" s="290"/>
      <c r="O21" s="290"/>
      <c r="P21" s="285"/>
    </row>
    <row r="22" spans="1:16" s="283" customFormat="1" ht="51">
      <c r="A22" s="300">
        <f t="shared" ref="A22" si="0">SUM(A21+1)</f>
        <v>8</v>
      </c>
      <c r="B22" s="27" t="s">
        <v>1743</v>
      </c>
      <c r="C22" s="2" t="s">
        <v>15</v>
      </c>
      <c r="D22" s="36">
        <v>1</v>
      </c>
      <c r="E22" s="36" t="s">
        <v>335</v>
      </c>
      <c r="F22" s="36" t="s">
        <v>335</v>
      </c>
      <c r="G22" s="6">
        <v>5</v>
      </c>
      <c r="H22" s="6">
        <v>5</v>
      </c>
      <c r="I22" s="27" t="s">
        <v>336</v>
      </c>
      <c r="J22" s="27" t="s">
        <v>336</v>
      </c>
      <c r="K22" s="6">
        <v>80</v>
      </c>
      <c r="L22" s="6">
        <v>80</v>
      </c>
      <c r="M22" s="290"/>
      <c r="N22" s="290"/>
      <c r="O22" s="290"/>
      <c r="P22" s="291"/>
    </row>
    <row r="23" spans="1:16" s="283" customFormat="1" ht="38.25">
      <c r="A23" s="300">
        <f>SUM(A22+1)</f>
        <v>9</v>
      </c>
      <c r="B23" s="27" t="s">
        <v>1744</v>
      </c>
      <c r="C23" s="2" t="s">
        <v>15</v>
      </c>
      <c r="D23" s="299">
        <v>1</v>
      </c>
      <c r="E23" s="36" t="s">
        <v>337</v>
      </c>
      <c r="F23" s="36" t="s">
        <v>337</v>
      </c>
      <c r="G23" s="6">
        <v>4</v>
      </c>
      <c r="H23" s="6">
        <v>4</v>
      </c>
      <c r="I23" s="27" t="s">
        <v>1745</v>
      </c>
      <c r="J23" s="27" t="s">
        <v>1745</v>
      </c>
      <c r="K23" s="6">
        <v>90</v>
      </c>
      <c r="L23" s="6">
        <v>90</v>
      </c>
      <c r="M23" s="290"/>
      <c r="N23" s="290"/>
      <c r="O23" s="290"/>
      <c r="P23" s="291"/>
    </row>
    <row r="24" spans="1:16" s="283" customFormat="1" ht="25.5">
      <c r="A24" s="300">
        <f>SUM(A23+1)</f>
        <v>10</v>
      </c>
      <c r="B24" s="27" t="s">
        <v>1746</v>
      </c>
      <c r="C24" s="2" t="s">
        <v>15</v>
      </c>
      <c r="D24" s="36">
        <v>1</v>
      </c>
      <c r="E24" s="12" t="s">
        <v>411</v>
      </c>
      <c r="F24" s="12" t="s">
        <v>1747</v>
      </c>
      <c r="G24" s="6">
        <v>3</v>
      </c>
      <c r="H24" s="6">
        <v>4</v>
      </c>
      <c r="I24" s="27" t="s">
        <v>1745</v>
      </c>
      <c r="J24" s="27" t="s">
        <v>1748</v>
      </c>
      <c r="K24" s="6">
        <v>50</v>
      </c>
      <c r="L24" s="6">
        <v>50</v>
      </c>
      <c r="M24" s="290"/>
      <c r="N24" s="290"/>
      <c r="O24" s="290"/>
      <c r="P24" s="36"/>
    </row>
    <row r="25" spans="1:16" s="283" customFormat="1" ht="25.5">
      <c r="A25" s="300">
        <f>SUM(A24+1)</f>
        <v>11</v>
      </c>
      <c r="B25" s="27" t="s">
        <v>1749</v>
      </c>
      <c r="C25" s="2" t="s">
        <v>8</v>
      </c>
      <c r="D25" s="36">
        <v>1</v>
      </c>
      <c r="E25" s="36" t="s">
        <v>166</v>
      </c>
      <c r="F25" s="36" t="s">
        <v>166</v>
      </c>
      <c r="G25" s="6">
        <v>4</v>
      </c>
      <c r="H25" s="6">
        <v>4</v>
      </c>
      <c r="I25" s="27" t="s">
        <v>345</v>
      </c>
      <c r="J25" s="27" t="s">
        <v>345</v>
      </c>
      <c r="K25" s="6">
        <v>58</v>
      </c>
      <c r="L25" s="6">
        <v>58</v>
      </c>
      <c r="M25" s="290"/>
      <c r="N25" s="290"/>
      <c r="O25" s="290"/>
      <c r="P25" s="285"/>
    </row>
    <row r="26" spans="1:16" s="283" customFormat="1">
      <c r="A26" s="300">
        <f>SUM(A25+1)</f>
        <v>12</v>
      </c>
      <c r="B26" s="305" t="s">
        <v>1750</v>
      </c>
      <c r="C26" s="297" t="s">
        <v>18</v>
      </c>
      <c r="D26" s="36">
        <v>1</v>
      </c>
      <c r="E26" s="36" t="s">
        <v>340</v>
      </c>
      <c r="F26" s="36" t="s">
        <v>340</v>
      </c>
      <c r="G26" s="36">
        <v>6</v>
      </c>
      <c r="H26" s="36">
        <v>6</v>
      </c>
      <c r="I26" s="27" t="s">
        <v>1751</v>
      </c>
      <c r="J26" s="27" t="s">
        <v>1751</v>
      </c>
      <c r="K26" s="6">
        <v>100</v>
      </c>
      <c r="L26" s="6">
        <v>100</v>
      </c>
      <c r="M26" s="290"/>
      <c r="N26" s="290"/>
      <c r="O26" s="290"/>
      <c r="P26" s="291"/>
    </row>
    <row r="27" spans="1:16" s="283" customFormat="1" ht="25.5">
      <c r="A27" s="300">
        <f t="shared" ref="A27:A33" si="1">SUM(A26+1)</f>
        <v>13</v>
      </c>
      <c r="B27" s="27" t="s">
        <v>2084</v>
      </c>
      <c r="C27" s="2" t="s">
        <v>8</v>
      </c>
      <c r="D27" s="36">
        <v>1</v>
      </c>
      <c r="E27" s="36" t="s">
        <v>2085</v>
      </c>
      <c r="F27" s="36" t="s">
        <v>2085</v>
      </c>
      <c r="G27" s="6">
        <v>2</v>
      </c>
      <c r="H27" s="6">
        <v>2</v>
      </c>
      <c r="I27" s="27" t="s">
        <v>476</v>
      </c>
      <c r="J27" s="27" t="s">
        <v>476</v>
      </c>
      <c r="K27" s="6">
        <v>100</v>
      </c>
      <c r="L27" s="6">
        <v>100</v>
      </c>
      <c r="M27" s="290"/>
      <c r="N27" s="290"/>
      <c r="O27" s="290"/>
      <c r="P27" s="285"/>
    </row>
    <row r="28" spans="1:16" s="283" customFormat="1" ht="25.5">
      <c r="A28" s="300">
        <f t="shared" si="1"/>
        <v>14</v>
      </c>
      <c r="B28" s="27" t="s">
        <v>1752</v>
      </c>
      <c r="C28" s="2" t="s">
        <v>202</v>
      </c>
      <c r="D28" s="36">
        <v>1</v>
      </c>
      <c r="E28" s="36" t="s">
        <v>341</v>
      </c>
      <c r="F28" s="36" t="s">
        <v>341</v>
      </c>
      <c r="G28" s="6">
        <v>3</v>
      </c>
      <c r="H28" s="6">
        <v>3</v>
      </c>
      <c r="I28" s="27" t="s">
        <v>27</v>
      </c>
      <c r="J28" s="27" t="s">
        <v>27</v>
      </c>
      <c r="K28" s="6">
        <v>166</v>
      </c>
      <c r="L28" s="6">
        <v>166</v>
      </c>
      <c r="M28" s="290"/>
      <c r="N28" s="290"/>
      <c r="O28" s="290"/>
      <c r="P28" s="285"/>
    </row>
    <row r="29" spans="1:16" s="283" customFormat="1" ht="25.5">
      <c r="A29" s="300">
        <f t="shared" si="1"/>
        <v>15</v>
      </c>
      <c r="B29" s="27" t="s">
        <v>1753</v>
      </c>
      <c r="C29" s="36" t="s">
        <v>9</v>
      </c>
      <c r="D29" s="36">
        <v>1</v>
      </c>
      <c r="E29" s="306" t="s">
        <v>680</v>
      </c>
      <c r="F29" s="306" t="s">
        <v>680</v>
      </c>
      <c r="G29" s="6">
        <v>4</v>
      </c>
      <c r="H29" s="6">
        <v>4</v>
      </c>
      <c r="I29" s="6" t="s">
        <v>342</v>
      </c>
      <c r="J29" s="6" t="s">
        <v>342</v>
      </c>
      <c r="K29" s="307">
        <v>33</v>
      </c>
      <c r="L29" s="307">
        <v>33</v>
      </c>
      <c r="M29" s="290"/>
      <c r="N29" s="290"/>
      <c r="O29" s="290"/>
      <c r="P29" s="285"/>
    </row>
    <row r="30" spans="1:16" s="283" customFormat="1" ht="25.5">
      <c r="A30" s="300">
        <f t="shared" si="1"/>
        <v>16</v>
      </c>
      <c r="B30" s="27" t="s">
        <v>1754</v>
      </c>
      <c r="C30" s="36" t="s">
        <v>9</v>
      </c>
      <c r="D30" s="36">
        <v>1</v>
      </c>
      <c r="E30" s="36" t="s">
        <v>1540</v>
      </c>
      <c r="F30" s="36" t="s">
        <v>1540</v>
      </c>
      <c r="G30" s="6">
        <v>4</v>
      </c>
      <c r="H30" s="6">
        <v>4</v>
      </c>
      <c r="I30" s="6" t="s">
        <v>342</v>
      </c>
      <c r="J30" s="6" t="s">
        <v>342</v>
      </c>
      <c r="K30" s="6">
        <v>32</v>
      </c>
      <c r="L30" s="6">
        <v>32</v>
      </c>
      <c r="M30" s="290"/>
      <c r="N30" s="290"/>
      <c r="O30" s="290"/>
      <c r="P30" s="285"/>
    </row>
    <row r="31" spans="1:16" s="283" customFormat="1" ht="25.5">
      <c r="A31" s="300">
        <f t="shared" si="1"/>
        <v>17</v>
      </c>
      <c r="B31" s="27" t="s">
        <v>1755</v>
      </c>
      <c r="C31" s="36" t="s">
        <v>9</v>
      </c>
      <c r="D31" s="36">
        <v>1</v>
      </c>
      <c r="E31" s="36" t="s">
        <v>1498</v>
      </c>
      <c r="F31" s="36" t="s">
        <v>1498</v>
      </c>
      <c r="G31" s="6">
        <v>4</v>
      </c>
      <c r="H31" s="6">
        <v>4</v>
      </c>
      <c r="I31" s="6" t="s">
        <v>342</v>
      </c>
      <c r="J31" s="6" t="s">
        <v>342</v>
      </c>
      <c r="K31" s="6">
        <v>79</v>
      </c>
      <c r="L31" s="6">
        <v>79</v>
      </c>
      <c r="M31" s="290"/>
      <c r="N31" s="290"/>
      <c r="O31" s="290"/>
      <c r="P31" s="285"/>
    </row>
    <row r="32" spans="1:16" s="283" customFormat="1" ht="25.5">
      <c r="A32" s="300">
        <f t="shared" si="1"/>
        <v>18</v>
      </c>
      <c r="B32" s="27" t="s">
        <v>1756</v>
      </c>
      <c r="C32" s="36" t="s">
        <v>343</v>
      </c>
      <c r="D32" s="36">
        <v>1</v>
      </c>
      <c r="E32" s="36" t="s">
        <v>418</v>
      </c>
      <c r="F32" s="36" t="s">
        <v>418</v>
      </c>
      <c r="G32" s="6">
        <v>2</v>
      </c>
      <c r="H32" s="6">
        <v>2</v>
      </c>
      <c r="I32" s="27" t="s">
        <v>27</v>
      </c>
      <c r="J32" s="27" t="s">
        <v>27</v>
      </c>
      <c r="K32" s="6">
        <v>102</v>
      </c>
      <c r="L32" s="6">
        <v>102</v>
      </c>
      <c r="M32" s="290"/>
      <c r="N32" s="290"/>
      <c r="O32" s="290"/>
      <c r="P32" s="285"/>
    </row>
    <row r="33" spans="1:16" s="283" customFormat="1" ht="25.5">
      <c r="A33" s="300">
        <f t="shared" si="1"/>
        <v>19</v>
      </c>
      <c r="B33" s="27" t="s">
        <v>344</v>
      </c>
      <c r="C33" s="2" t="s">
        <v>10</v>
      </c>
      <c r="D33" s="36">
        <v>1</v>
      </c>
      <c r="E33" s="36" t="s">
        <v>1757</v>
      </c>
      <c r="F33" s="36" t="s">
        <v>1757</v>
      </c>
      <c r="G33" s="6">
        <v>2</v>
      </c>
      <c r="H33" s="6">
        <v>2</v>
      </c>
      <c r="I33" s="36" t="s">
        <v>345</v>
      </c>
      <c r="J33" s="36" t="s">
        <v>345</v>
      </c>
      <c r="K33" s="36">
        <v>136</v>
      </c>
      <c r="L33" s="36">
        <v>136</v>
      </c>
      <c r="M33" s="290"/>
      <c r="N33" s="290"/>
      <c r="O33" s="290"/>
      <c r="P33" s="285"/>
    </row>
    <row r="34" spans="1:16" s="283" customFormat="1" ht="13.5">
      <c r="A34" s="429"/>
      <c r="B34" s="430" t="s">
        <v>2115</v>
      </c>
      <c r="C34" s="431"/>
      <c r="D34" s="432"/>
      <c r="E34" s="431"/>
      <c r="F34" s="431"/>
      <c r="G34" s="431"/>
      <c r="H34" s="431"/>
      <c r="I34" s="433"/>
      <c r="J34" s="433"/>
      <c r="K34" s="434"/>
      <c r="L34" s="434"/>
      <c r="M34" s="290"/>
      <c r="N34" s="290"/>
      <c r="O34" s="290"/>
      <c r="P34" s="435"/>
    </row>
    <row r="35" spans="1:16" s="283" customFormat="1" ht="25.5">
      <c r="A35" s="298">
        <f>SUM(A33+1)</f>
        <v>20</v>
      </c>
      <c r="B35" s="312" t="s">
        <v>347</v>
      </c>
      <c r="C35" s="303" t="s">
        <v>219</v>
      </c>
      <c r="D35" s="299">
        <v>1</v>
      </c>
      <c r="E35" s="313" t="s">
        <v>1758</v>
      </c>
      <c r="F35" s="313" t="s">
        <v>1758</v>
      </c>
      <c r="G35" s="293">
        <v>2</v>
      </c>
      <c r="H35" s="293">
        <v>2</v>
      </c>
      <c r="I35" s="299" t="s">
        <v>346</v>
      </c>
      <c r="J35" s="299" t="s">
        <v>346</v>
      </c>
      <c r="K35" s="299">
        <v>26</v>
      </c>
      <c r="L35" s="299">
        <v>26</v>
      </c>
      <c r="M35" s="290"/>
      <c r="N35" s="290"/>
      <c r="O35" s="290"/>
      <c r="P35" s="304"/>
    </row>
    <row r="36" spans="1:16" s="283" customFormat="1" ht="25.5">
      <c r="A36" s="298">
        <f>SUM(A35+1)</f>
        <v>21</v>
      </c>
      <c r="B36" s="26" t="s">
        <v>1759</v>
      </c>
      <c r="C36" s="2" t="s">
        <v>280</v>
      </c>
      <c r="D36" s="36">
        <v>1</v>
      </c>
      <c r="E36" s="14" t="s">
        <v>349</v>
      </c>
      <c r="F36" s="14" t="s">
        <v>349</v>
      </c>
      <c r="G36" s="6">
        <v>3</v>
      </c>
      <c r="H36" s="6">
        <v>3</v>
      </c>
      <c r="I36" s="26" t="s">
        <v>1760</v>
      </c>
      <c r="J36" s="26" t="s">
        <v>2116</v>
      </c>
      <c r="K36" s="36">
        <v>50</v>
      </c>
      <c r="L36" s="36">
        <v>50</v>
      </c>
      <c r="M36" s="290"/>
      <c r="N36" s="290"/>
      <c r="O36" s="290"/>
      <c r="P36" s="291"/>
    </row>
    <row r="37" spans="1:16" s="283" customFormat="1" ht="25.5">
      <c r="A37" s="300">
        <f t="shared" ref="A37:A52" si="2">SUM(A36+1)</f>
        <v>22</v>
      </c>
      <c r="B37" s="314" t="s">
        <v>2086</v>
      </c>
      <c r="C37" s="2" t="s">
        <v>352</v>
      </c>
      <c r="D37" s="36">
        <v>1</v>
      </c>
      <c r="E37" s="14" t="s">
        <v>353</v>
      </c>
      <c r="F37" s="14" t="s">
        <v>353</v>
      </c>
      <c r="G37" s="6">
        <v>6</v>
      </c>
      <c r="H37" s="6">
        <v>6</v>
      </c>
      <c r="I37" s="26" t="s">
        <v>1761</v>
      </c>
      <c r="J37" s="26" t="s">
        <v>1761</v>
      </c>
      <c r="K37" s="6">
        <v>50</v>
      </c>
      <c r="L37" s="6">
        <v>50</v>
      </c>
      <c r="M37" s="290"/>
      <c r="N37" s="290"/>
      <c r="O37" s="290"/>
      <c r="P37" s="291"/>
    </row>
    <row r="38" spans="1:16" s="283" customFormat="1" ht="63.75">
      <c r="A38" s="300">
        <f t="shared" si="2"/>
        <v>23</v>
      </c>
      <c r="B38" s="314" t="s">
        <v>1762</v>
      </c>
      <c r="C38" s="2" t="s">
        <v>80</v>
      </c>
      <c r="D38" s="36">
        <v>1</v>
      </c>
      <c r="E38" s="14" t="s">
        <v>350</v>
      </c>
      <c r="F38" s="14" t="s">
        <v>350</v>
      </c>
      <c r="G38" s="6">
        <v>5</v>
      </c>
      <c r="H38" s="6">
        <v>5</v>
      </c>
      <c r="I38" s="26" t="s">
        <v>351</v>
      </c>
      <c r="J38" s="26" t="s">
        <v>351</v>
      </c>
      <c r="K38" s="6">
        <v>83</v>
      </c>
      <c r="L38" s="6">
        <v>83</v>
      </c>
      <c r="M38" s="290"/>
      <c r="N38" s="290"/>
      <c r="O38" s="290"/>
      <c r="P38" s="285"/>
    </row>
    <row r="39" spans="1:16" s="283" customFormat="1" ht="25.5">
      <c r="A39" s="300">
        <f t="shared" si="2"/>
        <v>24</v>
      </c>
      <c r="B39" s="26" t="s">
        <v>1763</v>
      </c>
      <c r="C39" s="2" t="s">
        <v>281</v>
      </c>
      <c r="D39" s="36">
        <v>1</v>
      </c>
      <c r="E39" s="14" t="s">
        <v>248</v>
      </c>
      <c r="F39" s="14" t="s">
        <v>248</v>
      </c>
      <c r="G39" s="6">
        <v>5</v>
      </c>
      <c r="H39" s="6">
        <v>5</v>
      </c>
      <c r="I39" s="36" t="s">
        <v>74</v>
      </c>
      <c r="J39" s="36" t="s">
        <v>74</v>
      </c>
      <c r="K39" s="293">
        <v>241</v>
      </c>
      <c r="L39" s="293">
        <v>241</v>
      </c>
      <c r="M39" s="290"/>
      <c r="N39" s="290"/>
      <c r="O39" s="290"/>
      <c r="P39" s="285"/>
    </row>
    <row r="40" spans="1:16" s="283" customFormat="1" ht="51">
      <c r="A40" s="300">
        <f t="shared" si="2"/>
        <v>25</v>
      </c>
      <c r="B40" s="26" t="s">
        <v>354</v>
      </c>
      <c r="C40" s="2" t="s">
        <v>1764</v>
      </c>
      <c r="D40" s="36">
        <v>1</v>
      </c>
      <c r="E40" s="14" t="s">
        <v>355</v>
      </c>
      <c r="F40" s="14" t="s">
        <v>355</v>
      </c>
      <c r="G40" s="6">
        <v>3</v>
      </c>
      <c r="H40" s="6">
        <v>3</v>
      </c>
      <c r="I40" s="36" t="s">
        <v>356</v>
      </c>
      <c r="J40" s="36" t="s">
        <v>356</v>
      </c>
      <c r="K40" s="36">
        <v>200</v>
      </c>
      <c r="L40" s="36">
        <v>200</v>
      </c>
      <c r="M40" s="290"/>
      <c r="N40" s="290"/>
      <c r="O40" s="290"/>
      <c r="P40" s="291"/>
    </row>
    <row r="41" spans="1:16" s="283" customFormat="1" ht="38.25">
      <c r="A41" s="300">
        <f t="shared" si="2"/>
        <v>26</v>
      </c>
      <c r="B41" s="26" t="s">
        <v>1765</v>
      </c>
      <c r="C41" s="2" t="s">
        <v>234</v>
      </c>
      <c r="D41" s="36">
        <v>1</v>
      </c>
      <c r="E41" s="36" t="s">
        <v>1766</v>
      </c>
      <c r="F41" s="36" t="s">
        <v>1766</v>
      </c>
      <c r="G41" s="6">
        <v>4</v>
      </c>
      <c r="H41" s="6">
        <v>4</v>
      </c>
      <c r="I41" s="15" t="s">
        <v>357</v>
      </c>
      <c r="J41" s="15" t="s">
        <v>357</v>
      </c>
      <c r="K41" s="6">
        <v>18</v>
      </c>
      <c r="L41" s="6">
        <v>18</v>
      </c>
      <c r="M41" s="290"/>
      <c r="N41" s="290"/>
      <c r="O41" s="290"/>
      <c r="P41" s="285"/>
    </row>
    <row r="42" spans="1:16" s="283" customFormat="1" ht="38.25">
      <c r="A42" s="300">
        <f t="shared" si="2"/>
        <v>27</v>
      </c>
      <c r="B42" s="314" t="s">
        <v>1767</v>
      </c>
      <c r="C42" s="2" t="s">
        <v>234</v>
      </c>
      <c r="D42" s="36">
        <v>1</v>
      </c>
      <c r="E42" s="36" t="s">
        <v>1768</v>
      </c>
      <c r="F42" s="36" t="s">
        <v>1768</v>
      </c>
      <c r="G42" s="6">
        <v>7</v>
      </c>
      <c r="H42" s="6">
        <v>7</v>
      </c>
      <c r="I42" s="15" t="s">
        <v>357</v>
      </c>
      <c r="J42" s="15" t="s">
        <v>357</v>
      </c>
      <c r="K42" s="6">
        <v>46</v>
      </c>
      <c r="L42" s="6">
        <v>46</v>
      </c>
      <c r="M42" s="290"/>
      <c r="N42" s="290"/>
      <c r="O42" s="290"/>
      <c r="P42" s="285"/>
    </row>
    <row r="43" spans="1:16" s="283" customFormat="1" ht="38.25">
      <c r="A43" s="300">
        <f t="shared" si="2"/>
        <v>28</v>
      </c>
      <c r="B43" s="26" t="s">
        <v>1769</v>
      </c>
      <c r="C43" s="2" t="s">
        <v>234</v>
      </c>
      <c r="D43" s="36">
        <v>1</v>
      </c>
      <c r="E43" s="36" t="s">
        <v>358</v>
      </c>
      <c r="F43" s="36" t="s">
        <v>358</v>
      </c>
      <c r="G43" s="6">
        <v>7</v>
      </c>
      <c r="H43" s="6">
        <v>7</v>
      </c>
      <c r="I43" s="15" t="s">
        <v>357</v>
      </c>
      <c r="J43" s="15" t="s">
        <v>357</v>
      </c>
      <c r="K43" s="6">
        <v>54</v>
      </c>
      <c r="L43" s="6">
        <v>54</v>
      </c>
      <c r="M43" s="290"/>
      <c r="N43" s="290"/>
      <c r="O43" s="290"/>
      <c r="P43" s="285"/>
    </row>
    <row r="44" spans="1:16" s="283" customFormat="1" ht="38.25">
      <c r="A44" s="300">
        <f t="shared" si="2"/>
        <v>29</v>
      </c>
      <c r="B44" s="26" t="s">
        <v>1770</v>
      </c>
      <c r="C44" s="2" t="s">
        <v>234</v>
      </c>
      <c r="D44" s="36">
        <v>1</v>
      </c>
      <c r="E44" s="36" t="s">
        <v>1771</v>
      </c>
      <c r="F44" s="36" t="s">
        <v>1771</v>
      </c>
      <c r="G44" s="6">
        <v>7</v>
      </c>
      <c r="H44" s="6">
        <v>7</v>
      </c>
      <c r="I44" s="15" t="s">
        <v>357</v>
      </c>
      <c r="J44" s="15" t="s">
        <v>357</v>
      </c>
      <c r="K44" s="6">
        <v>54</v>
      </c>
      <c r="L44" s="6">
        <v>54</v>
      </c>
      <c r="M44" s="290"/>
      <c r="N44" s="290"/>
      <c r="O44" s="290"/>
      <c r="P44" s="285"/>
    </row>
    <row r="45" spans="1:16" s="283" customFormat="1" ht="38.25">
      <c r="A45" s="300">
        <f t="shared" si="2"/>
        <v>30</v>
      </c>
      <c r="B45" s="314" t="s">
        <v>1772</v>
      </c>
      <c r="C45" s="2" t="s">
        <v>234</v>
      </c>
      <c r="D45" s="36">
        <v>1</v>
      </c>
      <c r="E45" s="36" t="s">
        <v>1773</v>
      </c>
      <c r="F45" s="36" t="s">
        <v>1773</v>
      </c>
      <c r="G45" s="6">
        <v>7</v>
      </c>
      <c r="H45" s="6">
        <v>7</v>
      </c>
      <c r="I45" s="15" t="s">
        <v>360</v>
      </c>
      <c r="J45" s="15" t="s">
        <v>360</v>
      </c>
      <c r="K45" s="6">
        <v>19</v>
      </c>
      <c r="L45" s="6">
        <v>19</v>
      </c>
      <c r="M45" s="290"/>
      <c r="N45" s="290"/>
      <c r="O45" s="290"/>
      <c r="P45" s="285"/>
    </row>
    <row r="46" spans="1:16" s="283" customFormat="1" ht="38.25">
      <c r="A46" s="300">
        <f t="shared" si="2"/>
        <v>31</v>
      </c>
      <c r="B46" s="26" t="s">
        <v>1774</v>
      </c>
      <c r="C46" s="2" t="s">
        <v>234</v>
      </c>
      <c r="D46" s="36">
        <v>1</v>
      </c>
      <c r="E46" s="36" t="s">
        <v>1775</v>
      </c>
      <c r="F46" s="36" t="s">
        <v>1775</v>
      </c>
      <c r="G46" s="6">
        <v>7</v>
      </c>
      <c r="H46" s="6">
        <v>7</v>
      </c>
      <c r="I46" s="15" t="s">
        <v>360</v>
      </c>
      <c r="J46" s="15" t="s">
        <v>360</v>
      </c>
      <c r="K46" s="6">
        <v>14</v>
      </c>
      <c r="L46" s="6">
        <v>14</v>
      </c>
      <c r="M46" s="290"/>
      <c r="N46" s="290"/>
      <c r="O46" s="290"/>
      <c r="P46" s="285"/>
    </row>
    <row r="47" spans="1:16" s="283" customFormat="1" ht="25.5">
      <c r="A47" s="300">
        <f t="shared" si="2"/>
        <v>32</v>
      </c>
      <c r="B47" s="26" t="s">
        <v>1776</v>
      </c>
      <c r="C47" s="2" t="s">
        <v>81</v>
      </c>
      <c r="D47" s="36">
        <v>1</v>
      </c>
      <c r="E47" s="14" t="s">
        <v>362</v>
      </c>
      <c r="F47" s="14" t="s">
        <v>362</v>
      </c>
      <c r="G47" s="6">
        <v>4</v>
      </c>
      <c r="H47" s="6">
        <v>4</v>
      </c>
      <c r="I47" s="36" t="s">
        <v>317</v>
      </c>
      <c r="J47" s="36" t="s">
        <v>317</v>
      </c>
      <c r="K47" s="6">
        <v>524</v>
      </c>
      <c r="L47" s="6">
        <v>524</v>
      </c>
      <c r="M47" s="290"/>
      <c r="N47" s="290"/>
      <c r="O47" s="290"/>
      <c r="P47" s="285"/>
    </row>
    <row r="48" spans="1:16" s="283" customFormat="1" ht="25.5">
      <c r="A48" s="300">
        <f t="shared" si="2"/>
        <v>33</v>
      </c>
      <c r="B48" s="26" t="s">
        <v>1777</v>
      </c>
      <c r="C48" s="2" t="s">
        <v>81</v>
      </c>
      <c r="D48" s="36">
        <v>1</v>
      </c>
      <c r="E48" s="14" t="s">
        <v>245</v>
      </c>
      <c r="F48" s="14" t="s">
        <v>245</v>
      </c>
      <c r="G48" s="6">
        <v>5</v>
      </c>
      <c r="H48" s="6">
        <v>5</v>
      </c>
      <c r="I48" s="36" t="s">
        <v>363</v>
      </c>
      <c r="J48" s="36" t="s">
        <v>363</v>
      </c>
      <c r="K48" s="6">
        <v>154</v>
      </c>
      <c r="L48" s="6">
        <v>154</v>
      </c>
      <c r="M48" s="290"/>
      <c r="N48" s="290"/>
      <c r="O48" s="290"/>
      <c r="P48" s="285"/>
    </row>
    <row r="49" spans="1:16" s="283" customFormat="1" ht="51">
      <c r="A49" s="300">
        <f t="shared" si="2"/>
        <v>34</v>
      </c>
      <c r="B49" s="26" t="s">
        <v>1778</v>
      </c>
      <c r="C49" s="2" t="s">
        <v>81</v>
      </c>
      <c r="D49" s="36">
        <v>1</v>
      </c>
      <c r="E49" s="14" t="s">
        <v>364</v>
      </c>
      <c r="F49" s="14" t="s">
        <v>364</v>
      </c>
      <c r="G49" s="6">
        <v>9</v>
      </c>
      <c r="H49" s="6">
        <v>9</v>
      </c>
      <c r="I49" s="36" t="s">
        <v>365</v>
      </c>
      <c r="J49" s="36" t="s">
        <v>365</v>
      </c>
      <c r="K49" s="6">
        <v>670</v>
      </c>
      <c r="L49" s="6">
        <v>670</v>
      </c>
      <c r="M49" s="290"/>
      <c r="N49" s="290"/>
      <c r="O49" s="290"/>
      <c r="P49" s="285"/>
    </row>
    <row r="50" spans="1:16" s="283" customFormat="1" ht="25.5">
      <c r="A50" s="300">
        <f t="shared" si="2"/>
        <v>35</v>
      </c>
      <c r="B50" s="26" t="s">
        <v>1779</v>
      </c>
      <c r="C50" s="2" t="s">
        <v>81</v>
      </c>
      <c r="D50" s="36">
        <v>1</v>
      </c>
      <c r="E50" s="14" t="s">
        <v>366</v>
      </c>
      <c r="F50" s="14" t="s">
        <v>366</v>
      </c>
      <c r="G50" s="6">
        <v>5</v>
      </c>
      <c r="H50" s="6">
        <v>5</v>
      </c>
      <c r="I50" s="36" t="s">
        <v>409</v>
      </c>
      <c r="J50" s="36" t="s">
        <v>409</v>
      </c>
      <c r="K50" s="6">
        <v>57</v>
      </c>
      <c r="L50" s="6">
        <v>57</v>
      </c>
      <c r="M50" s="290"/>
      <c r="N50" s="290"/>
      <c r="O50" s="290"/>
      <c r="P50" s="300"/>
    </row>
    <row r="51" spans="1:16" s="283" customFormat="1" ht="38.25">
      <c r="A51" s="300">
        <f t="shared" si="2"/>
        <v>36</v>
      </c>
      <c r="B51" s="26" t="s">
        <v>1780</v>
      </c>
      <c r="C51" s="2" t="s">
        <v>81</v>
      </c>
      <c r="D51" s="36">
        <v>1</v>
      </c>
      <c r="E51" s="14" t="s">
        <v>366</v>
      </c>
      <c r="F51" s="14" t="s">
        <v>366</v>
      </c>
      <c r="G51" s="6">
        <v>5</v>
      </c>
      <c r="H51" s="6">
        <v>5</v>
      </c>
      <c r="I51" s="36" t="s">
        <v>409</v>
      </c>
      <c r="J51" s="36" t="s">
        <v>409</v>
      </c>
      <c r="K51" s="6">
        <v>152</v>
      </c>
      <c r="L51" s="6">
        <v>152</v>
      </c>
      <c r="M51" s="290"/>
      <c r="N51" s="290"/>
      <c r="O51" s="290"/>
      <c r="P51" s="300"/>
    </row>
    <row r="52" spans="1:16" s="283" customFormat="1" ht="38.25">
      <c r="A52" s="300">
        <f t="shared" si="2"/>
        <v>37</v>
      </c>
      <c r="B52" s="26" t="s">
        <v>1781</v>
      </c>
      <c r="C52" s="36" t="s">
        <v>343</v>
      </c>
      <c r="D52" s="36">
        <v>1</v>
      </c>
      <c r="E52" s="14" t="s">
        <v>1782</v>
      </c>
      <c r="F52" s="14" t="s">
        <v>1782</v>
      </c>
      <c r="G52" s="6">
        <v>2</v>
      </c>
      <c r="H52" s="6">
        <v>2</v>
      </c>
      <c r="I52" s="36" t="s">
        <v>29</v>
      </c>
      <c r="J52" s="36" t="s">
        <v>29</v>
      </c>
      <c r="K52" s="6">
        <v>200</v>
      </c>
      <c r="L52" s="6">
        <v>200</v>
      </c>
      <c r="M52" s="290"/>
      <c r="N52" s="290"/>
      <c r="O52" s="290"/>
      <c r="P52" s="285"/>
    </row>
    <row r="53" spans="1:16" s="283" customFormat="1">
      <c r="A53" s="436"/>
      <c r="B53" s="437" t="s">
        <v>2117</v>
      </c>
      <c r="C53" s="438"/>
      <c r="D53" s="438"/>
      <c r="E53" s="438"/>
      <c r="F53" s="438"/>
      <c r="G53" s="438"/>
      <c r="H53" s="438"/>
      <c r="I53" s="438"/>
      <c r="J53" s="438"/>
      <c r="K53" s="439"/>
      <c r="L53" s="439"/>
      <c r="M53" s="290"/>
      <c r="N53" s="290"/>
      <c r="O53" s="290"/>
      <c r="P53" s="440"/>
    </row>
    <row r="54" spans="1:16" s="283" customFormat="1" ht="25.5">
      <c r="A54" s="300">
        <f>SUM(A52+1)</f>
        <v>38</v>
      </c>
      <c r="B54" s="478" t="s">
        <v>1783</v>
      </c>
      <c r="C54" s="2" t="s">
        <v>390</v>
      </c>
      <c r="D54" s="2">
        <v>1</v>
      </c>
      <c r="E54" s="36" t="s">
        <v>1784</v>
      </c>
      <c r="F54" s="36" t="s">
        <v>1784</v>
      </c>
      <c r="G54" s="36">
        <v>10</v>
      </c>
      <c r="H54" s="36">
        <v>10</v>
      </c>
      <c r="I54" s="36" t="s">
        <v>434</v>
      </c>
      <c r="J54" s="36" t="s">
        <v>434</v>
      </c>
      <c r="K54" s="6">
        <v>90</v>
      </c>
      <c r="L54" s="6">
        <v>90</v>
      </c>
      <c r="M54" s="290"/>
      <c r="N54" s="290"/>
      <c r="O54" s="290"/>
      <c r="P54" s="36"/>
    </row>
    <row r="55" spans="1:16" s="283" customFormat="1" ht="13.5">
      <c r="A55" s="2"/>
      <c r="B55" s="52" t="s">
        <v>1785</v>
      </c>
      <c r="C55" s="18"/>
      <c r="D55" s="13">
        <f>SUM(D19:D54)</f>
        <v>34</v>
      </c>
      <c r="E55" s="18"/>
      <c r="F55" s="18"/>
      <c r="G55" s="18"/>
      <c r="H55" s="18"/>
      <c r="I55" s="475"/>
      <c r="J55" s="475"/>
      <c r="K55" s="18">
        <f>SUM(K19:K54)</f>
        <v>4143</v>
      </c>
      <c r="L55" s="18">
        <f>SUM(L19:L54)</f>
        <v>4143</v>
      </c>
      <c r="M55" s="290"/>
      <c r="N55" s="290"/>
      <c r="O55" s="290"/>
      <c r="P55" s="6"/>
    </row>
    <row r="56" spans="1:16" s="283" customFormat="1">
      <c r="A56" s="335"/>
      <c r="B56" s="484" t="s">
        <v>105</v>
      </c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290"/>
      <c r="N56" s="290"/>
      <c r="O56" s="290"/>
      <c r="P56" s="485"/>
    </row>
    <row r="57" spans="1:16" s="283" customFormat="1" ht="13.5">
      <c r="A57" s="423"/>
      <c r="B57" s="428" t="s">
        <v>370</v>
      </c>
      <c r="C57" s="428"/>
      <c r="D57" s="316"/>
      <c r="E57" s="428"/>
      <c r="F57" s="428"/>
      <c r="G57" s="428"/>
      <c r="H57" s="428"/>
      <c r="I57" s="420"/>
      <c r="J57" s="420"/>
      <c r="K57" s="316"/>
      <c r="L57" s="316"/>
      <c r="M57" s="290"/>
      <c r="N57" s="290"/>
      <c r="O57" s="290"/>
      <c r="P57" s="422"/>
    </row>
    <row r="58" spans="1:16" s="283" customFormat="1" ht="38.25">
      <c r="A58" s="298">
        <f>SUM(A54+1)</f>
        <v>39</v>
      </c>
      <c r="B58" s="317" t="s">
        <v>371</v>
      </c>
      <c r="C58" s="299" t="s">
        <v>48</v>
      </c>
      <c r="D58" s="299">
        <v>1</v>
      </c>
      <c r="E58" s="299" t="s">
        <v>122</v>
      </c>
      <c r="F58" s="299" t="s">
        <v>122</v>
      </c>
      <c r="G58" s="299">
        <v>3</v>
      </c>
      <c r="H58" s="299">
        <v>3</v>
      </c>
      <c r="I58" s="299" t="s">
        <v>1698</v>
      </c>
      <c r="J58" s="299" t="s">
        <v>1698</v>
      </c>
      <c r="K58" s="299">
        <v>27</v>
      </c>
      <c r="L58" s="299">
        <v>27</v>
      </c>
      <c r="M58" s="290"/>
      <c r="N58" s="290"/>
      <c r="O58" s="290"/>
      <c r="P58" s="318"/>
    </row>
    <row r="59" spans="1:16" s="283" customFormat="1" ht="38.25">
      <c r="A59" s="300">
        <f>SUM(A58+1)</f>
        <v>40</v>
      </c>
      <c r="B59" s="319" t="s">
        <v>1786</v>
      </c>
      <c r="C59" s="36" t="s">
        <v>48</v>
      </c>
      <c r="D59" s="36">
        <v>1</v>
      </c>
      <c r="E59" s="36" t="s">
        <v>122</v>
      </c>
      <c r="F59" s="36" t="s">
        <v>122</v>
      </c>
      <c r="G59" s="36">
        <v>3</v>
      </c>
      <c r="H59" s="36">
        <v>3</v>
      </c>
      <c r="I59" s="36" t="s">
        <v>1698</v>
      </c>
      <c r="J59" s="36" t="s">
        <v>1698</v>
      </c>
      <c r="K59" s="36">
        <v>27</v>
      </c>
      <c r="L59" s="36">
        <v>27</v>
      </c>
      <c r="M59" s="290"/>
      <c r="N59" s="290"/>
      <c r="O59" s="290"/>
      <c r="P59" s="16"/>
    </row>
    <row r="60" spans="1:16" s="283" customFormat="1" ht="25.5">
      <c r="A60" s="300">
        <f>SUM(A59+1)</f>
        <v>41</v>
      </c>
      <c r="B60" s="319" t="s">
        <v>1787</v>
      </c>
      <c r="C60" s="2" t="s">
        <v>15</v>
      </c>
      <c r="D60" s="36">
        <v>1</v>
      </c>
      <c r="E60" s="12" t="s">
        <v>1788</v>
      </c>
      <c r="F60" s="12" t="s">
        <v>1788</v>
      </c>
      <c r="G60" s="6">
        <v>2</v>
      </c>
      <c r="H60" s="6">
        <v>2</v>
      </c>
      <c r="I60" s="36" t="s">
        <v>334</v>
      </c>
      <c r="J60" s="36" t="s">
        <v>334</v>
      </c>
      <c r="K60" s="6">
        <v>80</v>
      </c>
      <c r="L60" s="6">
        <v>80</v>
      </c>
      <c r="M60" s="290"/>
      <c r="N60" s="290"/>
      <c r="O60" s="290"/>
      <c r="P60" s="36"/>
    </row>
    <row r="61" spans="1:16" s="283" customFormat="1" ht="25.5">
      <c r="A61" s="300">
        <f t="shared" ref="A61:A62" si="3">SUM(A60+1)</f>
        <v>42</v>
      </c>
      <c r="B61" s="319" t="s">
        <v>1789</v>
      </c>
      <c r="C61" s="36" t="s">
        <v>279</v>
      </c>
      <c r="D61" s="36">
        <v>1</v>
      </c>
      <c r="E61" s="36" t="s">
        <v>374</v>
      </c>
      <c r="F61" s="36" t="s">
        <v>374</v>
      </c>
      <c r="G61" s="6">
        <v>3</v>
      </c>
      <c r="H61" s="6">
        <v>3</v>
      </c>
      <c r="I61" s="6" t="s">
        <v>377</v>
      </c>
      <c r="J61" s="6" t="s">
        <v>377</v>
      </c>
      <c r="K61" s="6">
        <v>59</v>
      </c>
      <c r="L61" s="6">
        <v>59</v>
      </c>
      <c r="M61" s="290"/>
      <c r="N61" s="290"/>
      <c r="O61" s="290"/>
      <c r="P61" s="36"/>
    </row>
    <row r="62" spans="1:16" s="283" customFormat="1" ht="25.5">
      <c r="A62" s="300">
        <f t="shared" si="3"/>
        <v>43</v>
      </c>
      <c r="B62" s="319" t="s">
        <v>1790</v>
      </c>
      <c r="C62" s="36" t="s">
        <v>279</v>
      </c>
      <c r="D62" s="36">
        <v>1</v>
      </c>
      <c r="E62" s="36" t="s">
        <v>1703</v>
      </c>
      <c r="F62" s="36" t="s">
        <v>1703</v>
      </c>
      <c r="G62" s="6">
        <v>3</v>
      </c>
      <c r="H62" s="6">
        <v>3</v>
      </c>
      <c r="I62" s="6" t="s">
        <v>377</v>
      </c>
      <c r="J62" s="6" t="s">
        <v>377</v>
      </c>
      <c r="K62" s="6">
        <v>74</v>
      </c>
      <c r="L62" s="6">
        <v>74</v>
      </c>
      <c r="M62" s="290"/>
      <c r="N62" s="290"/>
      <c r="O62" s="290"/>
      <c r="P62" s="36"/>
    </row>
    <row r="63" spans="1:16" s="283" customFormat="1" ht="25.5">
      <c r="A63" s="300">
        <f>SUM(A62+1)</f>
        <v>44</v>
      </c>
      <c r="B63" s="319" t="s">
        <v>1792</v>
      </c>
      <c r="C63" s="2" t="s">
        <v>8</v>
      </c>
      <c r="D63" s="36">
        <v>1</v>
      </c>
      <c r="E63" s="14" t="s">
        <v>1793</v>
      </c>
      <c r="F63" s="14" t="s">
        <v>1793</v>
      </c>
      <c r="G63" s="6">
        <v>2</v>
      </c>
      <c r="H63" s="6">
        <v>2</v>
      </c>
      <c r="I63" s="36" t="s">
        <v>258</v>
      </c>
      <c r="J63" s="36" t="s">
        <v>258</v>
      </c>
      <c r="K63" s="6">
        <v>56</v>
      </c>
      <c r="L63" s="6">
        <v>56</v>
      </c>
      <c r="M63" s="290"/>
      <c r="N63" s="290"/>
      <c r="O63" s="290"/>
      <c r="P63" s="36"/>
    </row>
    <row r="64" spans="1:16" s="283" customFormat="1" ht="25.5">
      <c r="A64" s="300">
        <f>SUM(A63+1)</f>
        <v>45</v>
      </c>
      <c r="B64" s="319" t="s">
        <v>1791</v>
      </c>
      <c r="C64" s="2" t="s">
        <v>8</v>
      </c>
      <c r="D64" s="36">
        <v>1</v>
      </c>
      <c r="E64" s="14" t="s">
        <v>159</v>
      </c>
      <c r="F64" s="14" t="s">
        <v>159</v>
      </c>
      <c r="G64" s="6">
        <v>3</v>
      </c>
      <c r="H64" s="6">
        <v>3</v>
      </c>
      <c r="I64" s="36" t="s">
        <v>345</v>
      </c>
      <c r="J64" s="36" t="s">
        <v>345</v>
      </c>
      <c r="K64" s="6">
        <v>210</v>
      </c>
      <c r="L64" s="6">
        <v>210</v>
      </c>
      <c r="M64" s="290"/>
      <c r="N64" s="290"/>
      <c r="O64" s="290"/>
      <c r="P64" s="36"/>
    </row>
    <row r="65" spans="1:16" s="283" customFormat="1" ht="38.25">
      <c r="A65" s="300">
        <f>SUM(A64+1)</f>
        <v>46</v>
      </c>
      <c r="B65" s="319" t="s">
        <v>373</v>
      </c>
      <c r="C65" s="2" t="s">
        <v>8</v>
      </c>
      <c r="D65" s="36">
        <v>1</v>
      </c>
      <c r="E65" s="14" t="s">
        <v>1794</v>
      </c>
      <c r="F65" s="14" t="s">
        <v>1794</v>
      </c>
      <c r="G65" s="6">
        <v>3</v>
      </c>
      <c r="H65" s="6">
        <v>3</v>
      </c>
      <c r="I65" s="36" t="s">
        <v>594</v>
      </c>
      <c r="J65" s="36" t="s">
        <v>594</v>
      </c>
      <c r="K65" s="6">
        <v>335</v>
      </c>
      <c r="L65" s="6">
        <v>335</v>
      </c>
      <c r="M65" s="290"/>
      <c r="N65" s="290"/>
      <c r="O65" s="290"/>
      <c r="P65" s="36"/>
    </row>
    <row r="66" spans="1:16" s="283" customFormat="1" ht="25.5">
      <c r="A66" s="300">
        <f t="shared" ref="A66:A70" si="4">SUM(A65+1)</f>
        <v>47</v>
      </c>
      <c r="B66" s="319" t="s">
        <v>1795</v>
      </c>
      <c r="C66" s="36" t="s">
        <v>9</v>
      </c>
      <c r="D66" s="36">
        <v>1</v>
      </c>
      <c r="E66" s="36" t="s">
        <v>1796</v>
      </c>
      <c r="F66" s="36" t="s">
        <v>1796</v>
      </c>
      <c r="G66" s="6">
        <v>4</v>
      </c>
      <c r="H66" s="6">
        <v>4</v>
      </c>
      <c r="I66" s="6" t="s">
        <v>342</v>
      </c>
      <c r="J66" s="6" t="s">
        <v>342</v>
      </c>
      <c r="K66" s="6">
        <v>92</v>
      </c>
      <c r="L66" s="6">
        <v>92</v>
      </c>
      <c r="M66" s="290"/>
      <c r="N66" s="290"/>
      <c r="O66" s="290"/>
      <c r="P66" s="36"/>
    </row>
    <row r="67" spans="1:16" s="283" customFormat="1" ht="25.5">
      <c r="A67" s="300">
        <f t="shared" si="4"/>
        <v>48</v>
      </c>
      <c r="B67" s="319" t="s">
        <v>1797</v>
      </c>
      <c r="C67" s="36" t="s">
        <v>343</v>
      </c>
      <c r="D67" s="36">
        <v>1</v>
      </c>
      <c r="E67" s="36" t="s">
        <v>693</v>
      </c>
      <c r="F67" s="36" t="s">
        <v>693</v>
      </c>
      <c r="G67" s="6">
        <v>3</v>
      </c>
      <c r="H67" s="6">
        <v>3</v>
      </c>
      <c r="I67" s="6" t="s">
        <v>345</v>
      </c>
      <c r="J67" s="6" t="s">
        <v>345</v>
      </c>
      <c r="K67" s="6">
        <v>116</v>
      </c>
      <c r="L67" s="6">
        <v>116</v>
      </c>
      <c r="M67" s="290"/>
      <c r="N67" s="290"/>
      <c r="O67" s="290"/>
      <c r="P67" s="36"/>
    </row>
    <row r="68" spans="1:16" s="283" customFormat="1" ht="25.5">
      <c r="A68" s="300">
        <f t="shared" si="4"/>
        <v>49</v>
      </c>
      <c r="B68" s="319" t="s">
        <v>1798</v>
      </c>
      <c r="C68" s="36" t="s">
        <v>343</v>
      </c>
      <c r="D68" s="36">
        <v>1</v>
      </c>
      <c r="E68" s="36" t="s">
        <v>1799</v>
      </c>
      <c r="F68" s="36" t="s">
        <v>1799</v>
      </c>
      <c r="G68" s="6">
        <v>3</v>
      </c>
      <c r="H68" s="6">
        <v>3</v>
      </c>
      <c r="I68" s="6" t="s">
        <v>345</v>
      </c>
      <c r="J68" s="6" t="s">
        <v>345</v>
      </c>
      <c r="K68" s="6">
        <v>85</v>
      </c>
      <c r="L68" s="6">
        <v>85</v>
      </c>
      <c r="M68" s="290"/>
      <c r="N68" s="290"/>
      <c r="O68" s="290"/>
      <c r="P68" s="36"/>
    </row>
    <row r="69" spans="1:16" s="283" customFormat="1" ht="25.5">
      <c r="A69" s="300">
        <f t="shared" si="4"/>
        <v>50</v>
      </c>
      <c r="B69" s="319" t="s">
        <v>1800</v>
      </c>
      <c r="C69" s="2" t="s">
        <v>75</v>
      </c>
      <c r="D69" s="36">
        <v>1</v>
      </c>
      <c r="E69" s="17" t="s">
        <v>2118</v>
      </c>
      <c r="F69" s="17" t="s">
        <v>2118</v>
      </c>
      <c r="G69" s="6">
        <v>5</v>
      </c>
      <c r="H69" s="6">
        <v>5</v>
      </c>
      <c r="I69" s="6" t="s">
        <v>345</v>
      </c>
      <c r="J69" s="6" t="s">
        <v>345</v>
      </c>
      <c r="K69" s="6">
        <v>63</v>
      </c>
      <c r="L69" s="6">
        <v>63</v>
      </c>
      <c r="M69" s="290"/>
      <c r="N69" s="290"/>
      <c r="O69" s="290"/>
      <c r="P69" s="36"/>
    </row>
    <row r="70" spans="1:16" s="283" customFormat="1" ht="25.5">
      <c r="A70" s="308">
        <f t="shared" si="4"/>
        <v>51</v>
      </c>
      <c r="B70" s="320" t="s">
        <v>1801</v>
      </c>
      <c r="C70" s="310" t="s">
        <v>75</v>
      </c>
      <c r="D70" s="306">
        <v>1</v>
      </c>
      <c r="E70" s="306" t="s">
        <v>1802</v>
      </c>
      <c r="F70" s="306" t="s">
        <v>1802</v>
      </c>
      <c r="G70" s="307">
        <v>5</v>
      </c>
      <c r="H70" s="307">
        <v>5</v>
      </c>
      <c r="I70" s="6" t="s">
        <v>345</v>
      </c>
      <c r="J70" s="6" t="s">
        <v>345</v>
      </c>
      <c r="K70" s="307">
        <v>81</v>
      </c>
      <c r="L70" s="307">
        <v>81</v>
      </c>
      <c r="M70" s="290"/>
      <c r="N70" s="290"/>
      <c r="O70" s="290"/>
      <c r="P70" s="306"/>
    </row>
    <row r="71" spans="1:16" s="283" customFormat="1">
      <c r="A71" s="441" t="s">
        <v>378</v>
      </c>
      <c r="B71" s="428"/>
      <c r="C71" s="428"/>
      <c r="D71" s="316"/>
      <c r="E71" s="428"/>
      <c r="F71" s="428"/>
      <c r="G71" s="428"/>
      <c r="H71" s="428"/>
      <c r="I71" s="321"/>
      <c r="J71" s="321"/>
      <c r="K71" s="321"/>
      <c r="L71" s="321"/>
      <c r="M71" s="290"/>
      <c r="N71" s="290"/>
      <c r="O71" s="290"/>
      <c r="P71" s="322"/>
    </row>
    <row r="72" spans="1:16" s="283" customFormat="1" ht="25.5">
      <c r="A72" s="298">
        <f>SUM(A70+1)</f>
        <v>52</v>
      </c>
      <c r="B72" s="312" t="s">
        <v>1803</v>
      </c>
      <c r="C72" s="303" t="s">
        <v>219</v>
      </c>
      <c r="D72" s="299">
        <v>1</v>
      </c>
      <c r="E72" s="299" t="s">
        <v>1804</v>
      </c>
      <c r="F72" s="299" t="s">
        <v>1804</v>
      </c>
      <c r="G72" s="299">
        <v>5</v>
      </c>
      <c r="H72" s="299">
        <v>5</v>
      </c>
      <c r="I72" s="299" t="s">
        <v>379</v>
      </c>
      <c r="J72" s="299" t="s">
        <v>379</v>
      </c>
      <c r="K72" s="299">
        <v>50</v>
      </c>
      <c r="L72" s="299">
        <v>50</v>
      </c>
      <c r="M72" s="290"/>
      <c r="N72" s="290"/>
      <c r="O72" s="290"/>
      <c r="P72" s="291"/>
    </row>
    <row r="73" spans="1:16" s="283" customFormat="1" ht="25.5">
      <c r="A73" s="298">
        <f t="shared" ref="A73:A84" si="5">SUM(A72+1)</f>
        <v>53</v>
      </c>
      <c r="B73" s="312" t="s">
        <v>1805</v>
      </c>
      <c r="C73" s="303" t="s">
        <v>1806</v>
      </c>
      <c r="D73" s="299">
        <v>1</v>
      </c>
      <c r="E73" s="299" t="s">
        <v>1219</v>
      </c>
      <c r="F73" s="299" t="s">
        <v>1219</v>
      </c>
      <c r="G73" s="299">
        <v>4</v>
      </c>
      <c r="H73" s="299">
        <v>4</v>
      </c>
      <c r="I73" s="299" t="s">
        <v>246</v>
      </c>
      <c r="J73" s="299" t="s">
        <v>246</v>
      </c>
      <c r="K73" s="299">
        <v>34</v>
      </c>
      <c r="L73" s="299">
        <v>34</v>
      </c>
      <c r="M73" s="290"/>
      <c r="N73" s="290"/>
      <c r="O73" s="290"/>
      <c r="P73" s="16"/>
    </row>
    <row r="74" spans="1:16" s="283" customFormat="1" ht="25.5">
      <c r="A74" s="298">
        <f t="shared" si="5"/>
        <v>54</v>
      </c>
      <c r="B74" s="312" t="s">
        <v>1807</v>
      </c>
      <c r="C74" s="303" t="s">
        <v>1806</v>
      </c>
      <c r="D74" s="299">
        <v>1</v>
      </c>
      <c r="E74" s="299" t="s">
        <v>1219</v>
      </c>
      <c r="F74" s="299" t="s">
        <v>1219</v>
      </c>
      <c r="G74" s="299">
        <v>4</v>
      </c>
      <c r="H74" s="299">
        <v>4</v>
      </c>
      <c r="I74" s="299" t="s">
        <v>246</v>
      </c>
      <c r="J74" s="299" t="s">
        <v>246</v>
      </c>
      <c r="K74" s="299">
        <v>44</v>
      </c>
      <c r="L74" s="299">
        <v>44</v>
      </c>
      <c r="M74" s="290"/>
      <c r="N74" s="290"/>
      <c r="O74" s="290"/>
      <c r="P74" s="323"/>
    </row>
    <row r="75" spans="1:16" s="283" customFormat="1" ht="63.75">
      <c r="A75" s="298">
        <f t="shared" si="5"/>
        <v>55</v>
      </c>
      <c r="B75" s="26" t="s">
        <v>2087</v>
      </c>
      <c r="C75" s="2" t="s">
        <v>80</v>
      </c>
      <c r="D75" s="6">
        <v>1</v>
      </c>
      <c r="E75" s="14" t="s">
        <v>380</v>
      </c>
      <c r="F75" s="14" t="s">
        <v>380</v>
      </c>
      <c r="G75" s="6">
        <v>6</v>
      </c>
      <c r="H75" s="6">
        <v>6</v>
      </c>
      <c r="I75" s="26" t="s">
        <v>1808</v>
      </c>
      <c r="J75" s="26" t="s">
        <v>1808</v>
      </c>
      <c r="K75" s="6">
        <v>71</v>
      </c>
      <c r="L75" s="6">
        <v>71</v>
      </c>
      <c r="M75" s="290"/>
      <c r="N75" s="290"/>
      <c r="O75" s="290"/>
      <c r="P75" s="36"/>
    </row>
    <row r="76" spans="1:16" s="283" customFormat="1" ht="51">
      <c r="A76" s="298">
        <f t="shared" si="5"/>
        <v>56</v>
      </c>
      <c r="B76" s="26" t="s">
        <v>2119</v>
      </c>
      <c r="C76" s="2" t="s">
        <v>81</v>
      </c>
      <c r="D76" s="6">
        <v>1</v>
      </c>
      <c r="E76" s="14" t="s">
        <v>248</v>
      </c>
      <c r="F76" s="14" t="s">
        <v>248</v>
      </c>
      <c r="G76" s="6">
        <v>3</v>
      </c>
      <c r="H76" s="6">
        <v>3</v>
      </c>
      <c r="I76" s="36" t="s">
        <v>381</v>
      </c>
      <c r="J76" s="36" t="s">
        <v>381</v>
      </c>
      <c r="K76" s="293">
        <v>98</v>
      </c>
      <c r="L76" s="293">
        <v>98</v>
      </c>
      <c r="M76" s="290"/>
      <c r="N76" s="290"/>
      <c r="O76" s="290"/>
      <c r="P76" s="36"/>
    </row>
    <row r="77" spans="1:16" s="283" customFormat="1" ht="51">
      <c r="A77" s="300">
        <f t="shared" si="5"/>
        <v>57</v>
      </c>
      <c r="B77" s="26" t="s">
        <v>2120</v>
      </c>
      <c r="C77" s="2" t="s">
        <v>81</v>
      </c>
      <c r="D77" s="6">
        <v>1</v>
      </c>
      <c r="E77" s="14" t="s">
        <v>248</v>
      </c>
      <c r="F77" s="14" t="s">
        <v>248</v>
      </c>
      <c r="G77" s="6">
        <v>3</v>
      </c>
      <c r="H77" s="6">
        <v>3</v>
      </c>
      <c r="I77" s="36" t="s">
        <v>381</v>
      </c>
      <c r="J77" s="36" t="s">
        <v>381</v>
      </c>
      <c r="K77" s="6">
        <v>285</v>
      </c>
      <c r="L77" s="6">
        <v>285</v>
      </c>
      <c r="M77" s="290"/>
      <c r="N77" s="290"/>
      <c r="O77" s="290"/>
      <c r="P77" s="36"/>
    </row>
    <row r="78" spans="1:16" s="283" customFormat="1" ht="25.5">
      <c r="A78" s="300">
        <f t="shared" si="5"/>
        <v>58</v>
      </c>
      <c r="B78" s="26" t="s">
        <v>1809</v>
      </c>
      <c r="C78" s="36" t="s">
        <v>343</v>
      </c>
      <c r="D78" s="6">
        <v>1</v>
      </c>
      <c r="E78" s="14" t="s">
        <v>431</v>
      </c>
      <c r="F78" s="14" t="s">
        <v>431</v>
      </c>
      <c r="G78" s="6">
        <v>2</v>
      </c>
      <c r="H78" s="6">
        <v>2</v>
      </c>
      <c r="I78" s="6" t="s">
        <v>345</v>
      </c>
      <c r="J78" s="6" t="s">
        <v>345</v>
      </c>
      <c r="K78" s="6">
        <v>52</v>
      </c>
      <c r="L78" s="6">
        <v>52</v>
      </c>
      <c r="M78" s="290"/>
      <c r="N78" s="290"/>
      <c r="O78" s="290"/>
      <c r="P78" s="36"/>
    </row>
    <row r="79" spans="1:16" s="283" customFormat="1" ht="25.5">
      <c r="A79" s="300">
        <f t="shared" si="5"/>
        <v>59</v>
      </c>
      <c r="B79" s="26" t="s">
        <v>383</v>
      </c>
      <c r="C79" s="36" t="s">
        <v>343</v>
      </c>
      <c r="D79" s="6">
        <v>1</v>
      </c>
      <c r="E79" s="36" t="s">
        <v>1810</v>
      </c>
      <c r="F79" s="36" t="s">
        <v>1810</v>
      </c>
      <c r="G79" s="6">
        <v>3</v>
      </c>
      <c r="H79" s="6">
        <v>3</v>
      </c>
      <c r="I79" s="6" t="s">
        <v>345</v>
      </c>
      <c r="J79" s="6" t="s">
        <v>345</v>
      </c>
      <c r="K79" s="6">
        <v>176</v>
      </c>
      <c r="L79" s="6">
        <v>176</v>
      </c>
      <c r="M79" s="290"/>
      <c r="N79" s="290"/>
      <c r="O79" s="290"/>
      <c r="P79" s="36"/>
    </row>
    <row r="80" spans="1:16" s="283" customFormat="1" ht="38.25">
      <c r="A80" s="300">
        <f t="shared" si="5"/>
        <v>60</v>
      </c>
      <c r="B80" s="26" t="s">
        <v>384</v>
      </c>
      <c r="C80" s="36" t="s">
        <v>225</v>
      </c>
      <c r="D80" s="6">
        <v>1</v>
      </c>
      <c r="E80" s="36" t="s">
        <v>1811</v>
      </c>
      <c r="F80" s="36" t="s">
        <v>1811</v>
      </c>
      <c r="G80" s="6">
        <v>3</v>
      </c>
      <c r="H80" s="6">
        <v>3</v>
      </c>
      <c r="I80" s="6" t="s">
        <v>345</v>
      </c>
      <c r="J80" s="6" t="s">
        <v>345</v>
      </c>
      <c r="K80" s="6">
        <v>15</v>
      </c>
      <c r="L80" s="6">
        <v>15</v>
      </c>
      <c r="M80" s="290"/>
      <c r="N80" s="290"/>
      <c r="O80" s="290"/>
      <c r="P80" s="36"/>
    </row>
    <row r="81" spans="1:16" s="283" customFormat="1" ht="25.5">
      <c r="A81" s="300">
        <f t="shared" si="5"/>
        <v>61</v>
      </c>
      <c r="B81" s="26" t="s">
        <v>385</v>
      </c>
      <c r="C81" s="36" t="s">
        <v>225</v>
      </c>
      <c r="D81" s="6">
        <v>1</v>
      </c>
      <c r="E81" s="36" t="s">
        <v>1794</v>
      </c>
      <c r="F81" s="36" t="s">
        <v>1794</v>
      </c>
      <c r="G81" s="6">
        <v>3</v>
      </c>
      <c r="H81" s="6">
        <v>3</v>
      </c>
      <c r="I81" s="6" t="s">
        <v>345</v>
      </c>
      <c r="J81" s="6" t="s">
        <v>345</v>
      </c>
      <c r="K81" s="6">
        <v>39</v>
      </c>
      <c r="L81" s="6">
        <v>39</v>
      </c>
      <c r="M81" s="290"/>
      <c r="N81" s="290"/>
      <c r="O81" s="290"/>
      <c r="P81" s="36"/>
    </row>
    <row r="82" spans="1:16" s="283" customFormat="1" ht="38.25">
      <c r="A82" s="300">
        <f t="shared" si="5"/>
        <v>62</v>
      </c>
      <c r="B82" s="26" t="s">
        <v>386</v>
      </c>
      <c r="C82" s="36" t="s">
        <v>225</v>
      </c>
      <c r="D82" s="6">
        <v>1</v>
      </c>
      <c r="E82" s="36" t="s">
        <v>1812</v>
      </c>
      <c r="F82" s="36" t="s">
        <v>1812</v>
      </c>
      <c r="G82" s="6">
        <v>3</v>
      </c>
      <c r="H82" s="6">
        <v>3</v>
      </c>
      <c r="I82" s="6" t="s">
        <v>345</v>
      </c>
      <c r="J82" s="6" t="s">
        <v>345</v>
      </c>
      <c r="K82" s="6">
        <v>34</v>
      </c>
      <c r="L82" s="6">
        <v>34</v>
      </c>
      <c r="M82" s="290"/>
      <c r="N82" s="290"/>
      <c r="O82" s="290"/>
      <c r="P82" s="36"/>
    </row>
    <row r="83" spans="1:16" s="283" customFormat="1" ht="25.5">
      <c r="A83" s="300">
        <f t="shared" si="5"/>
        <v>63</v>
      </c>
      <c r="B83" s="26" t="s">
        <v>387</v>
      </c>
      <c r="C83" s="2" t="s">
        <v>253</v>
      </c>
      <c r="D83" s="6">
        <v>1</v>
      </c>
      <c r="E83" s="36" t="s">
        <v>1721</v>
      </c>
      <c r="F83" s="36" t="s">
        <v>1721</v>
      </c>
      <c r="G83" s="6">
        <v>2</v>
      </c>
      <c r="H83" s="6">
        <v>2</v>
      </c>
      <c r="I83" s="36" t="s">
        <v>409</v>
      </c>
      <c r="J83" s="36" t="s">
        <v>409</v>
      </c>
      <c r="K83" s="6">
        <v>230</v>
      </c>
      <c r="L83" s="6">
        <v>230</v>
      </c>
      <c r="M83" s="290"/>
      <c r="N83" s="290"/>
      <c r="O83" s="290"/>
      <c r="P83" s="300"/>
    </row>
    <row r="84" spans="1:16" s="283" customFormat="1" ht="25.5">
      <c r="A84" s="300">
        <f t="shared" si="5"/>
        <v>64</v>
      </c>
      <c r="B84" s="26" t="s">
        <v>388</v>
      </c>
      <c r="C84" s="2" t="s">
        <v>19</v>
      </c>
      <c r="D84" s="6">
        <v>1</v>
      </c>
      <c r="E84" s="36" t="s">
        <v>1813</v>
      </c>
      <c r="F84" s="36" t="s">
        <v>1813</v>
      </c>
      <c r="G84" s="6">
        <v>5</v>
      </c>
      <c r="H84" s="6">
        <v>5</v>
      </c>
      <c r="I84" s="36" t="s">
        <v>389</v>
      </c>
      <c r="J84" s="36" t="s">
        <v>389</v>
      </c>
      <c r="K84" s="6">
        <v>118</v>
      </c>
      <c r="L84" s="6">
        <v>118</v>
      </c>
      <c r="M84" s="290"/>
      <c r="N84" s="290"/>
      <c r="O84" s="290"/>
      <c r="P84" s="36"/>
    </row>
    <row r="85" spans="1:16" s="283" customFormat="1">
      <c r="A85" s="291"/>
      <c r="B85" s="52" t="s">
        <v>1814</v>
      </c>
      <c r="C85" s="291"/>
      <c r="D85" s="13">
        <f>SUM(D58:D84)</f>
        <v>26</v>
      </c>
      <c r="E85" s="291"/>
      <c r="F85" s="291"/>
      <c r="G85" s="291"/>
      <c r="H85" s="291"/>
      <c r="I85" s="291"/>
      <c r="J85" s="291"/>
      <c r="K85" s="11">
        <f>SUM(K58:K84)</f>
        <v>2551</v>
      </c>
      <c r="L85" s="11">
        <f>SUM(L58:L84)</f>
        <v>2551</v>
      </c>
      <c r="M85" s="290"/>
      <c r="N85" s="290"/>
      <c r="O85" s="290"/>
      <c r="P85" s="291"/>
    </row>
    <row r="86" spans="1:16" s="283" customFormat="1">
      <c r="B86" s="484" t="s">
        <v>296</v>
      </c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290"/>
      <c r="N86" s="290"/>
      <c r="O86" s="290"/>
      <c r="P86" s="485"/>
    </row>
    <row r="87" spans="1:16" s="283" customFormat="1">
      <c r="A87" s="436"/>
      <c r="B87" s="428" t="s">
        <v>391</v>
      </c>
      <c r="C87" s="428"/>
      <c r="D87" s="316"/>
      <c r="E87" s="428"/>
      <c r="F87" s="428"/>
      <c r="G87" s="428"/>
      <c r="H87" s="428"/>
      <c r="I87" s="439"/>
      <c r="J87" s="439"/>
      <c r="K87" s="439"/>
      <c r="L87" s="439"/>
      <c r="M87" s="290"/>
      <c r="N87" s="290"/>
      <c r="O87" s="290"/>
      <c r="P87" s="440"/>
    </row>
    <row r="88" spans="1:16" s="283" customFormat="1" ht="25.5">
      <c r="A88" s="298">
        <f>SUM(A84+1)</f>
        <v>65</v>
      </c>
      <c r="B88" s="299" t="s">
        <v>1815</v>
      </c>
      <c r="C88" s="303" t="s">
        <v>436</v>
      </c>
      <c r="D88" s="299">
        <v>1</v>
      </c>
      <c r="E88" s="293" t="s">
        <v>483</v>
      </c>
      <c r="F88" s="293" t="s">
        <v>483</v>
      </c>
      <c r="G88" s="324">
        <v>1</v>
      </c>
      <c r="H88" s="324">
        <v>1</v>
      </c>
      <c r="I88" s="299" t="s">
        <v>36</v>
      </c>
      <c r="J88" s="299" t="s">
        <v>36</v>
      </c>
      <c r="K88" s="299">
        <v>67</v>
      </c>
      <c r="L88" s="299">
        <v>67</v>
      </c>
      <c r="M88" s="290"/>
      <c r="N88" s="290"/>
      <c r="O88" s="290"/>
      <c r="P88" s="303"/>
    </row>
    <row r="89" spans="1:16" s="283" customFormat="1">
      <c r="A89" s="300">
        <f>SUM(A88+1)</f>
        <v>66</v>
      </c>
      <c r="B89" s="36" t="s">
        <v>2088</v>
      </c>
      <c r="C89" s="2" t="s">
        <v>34</v>
      </c>
      <c r="D89" s="36">
        <v>1</v>
      </c>
      <c r="E89" s="6" t="s">
        <v>2080</v>
      </c>
      <c r="F89" s="6" t="s">
        <v>2080</v>
      </c>
      <c r="G89" s="3">
        <v>1</v>
      </c>
      <c r="H89" s="3">
        <v>1</v>
      </c>
      <c r="I89" s="36" t="s">
        <v>36</v>
      </c>
      <c r="J89" s="36" t="s">
        <v>36</v>
      </c>
      <c r="K89" s="36">
        <v>40</v>
      </c>
      <c r="L89" s="36">
        <v>40</v>
      </c>
      <c r="M89" s="290"/>
      <c r="N89" s="290"/>
      <c r="O89" s="290"/>
      <c r="P89" s="2"/>
    </row>
    <row r="90" spans="1:16" s="283" customFormat="1" ht="51">
      <c r="A90" s="298">
        <f>SUM(A89+1)</f>
        <v>67</v>
      </c>
      <c r="B90" s="36" t="s">
        <v>437</v>
      </c>
      <c r="C90" s="2" t="s">
        <v>48</v>
      </c>
      <c r="D90" s="6">
        <v>1</v>
      </c>
      <c r="E90" s="6" t="s">
        <v>1816</v>
      </c>
      <c r="F90" s="6" t="s">
        <v>1816</v>
      </c>
      <c r="G90" s="36">
        <v>1</v>
      </c>
      <c r="H90" s="36">
        <v>1</v>
      </c>
      <c r="I90" s="36" t="s">
        <v>1698</v>
      </c>
      <c r="J90" s="36" t="s">
        <v>1698</v>
      </c>
      <c r="K90" s="6">
        <v>22</v>
      </c>
      <c r="L90" s="6">
        <v>22</v>
      </c>
      <c r="M90" s="290"/>
      <c r="N90" s="290"/>
      <c r="O90" s="290"/>
      <c r="P90" s="19"/>
    </row>
    <row r="91" spans="1:16" s="283" customFormat="1" ht="38.25">
      <c r="A91" s="300">
        <f t="shared" ref="A91:A105" si="6">SUM(A90+1)</f>
        <v>68</v>
      </c>
      <c r="B91" s="36" t="s">
        <v>1817</v>
      </c>
      <c r="C91" s="4" t="s">
        <v>392</v>
      </c>
      <c r="D91" s="6">
        <v>1</v>
      </c>
      <c r="E91" s="6" t="s">
        <v>438</v>
      </c>
      <c r="F91" s="6" t="s">
        <v>438</v>
      </c>
      <c r="G91" s="36">
        <v>2</v>
      </c>
      <c r="H91" s="36">
        <v>2</v>
      </c>
      <c r="I91" s="36" t="s">
        <v>409</v>
      </c>
      <c r="J91" s="36" t="s">
        <v>409</v>
      </c>
      <c r="K91" s="293">
        <v>196</v>
      </c>
      <c r="L91" s="293">
        <v>196</v>
      </c>
      <c r="M91" s="290"/>
      <c r="N91" s="290"/>
      <c r="O91" s="290"/>
      <c r="P91" s="19"/>
    </row>
    <row r="92" spans="1:16" s="283" customFormat="1" ht="38.25">
      <c r="A92" s="300">
        <f t="shared" si="6"/>
        <v>69</v>
      </c>
      <c r="B92" s="36" t="s">
        <v>1818</v>
      </c>
      <c r="C92" s="4" t="s">
        <v>392</v>
      </c>
      <c r="D92" s="6">
        <v>1</v>
      </c>
      <c r="E92" s="6" t="s">
        <v>393</v>
      </c>
      <c r="F92" s="6" t="s">
        <v>393</v>
      </c>
      <c r="G92" s="6">
        <v>1</v>
      </c>
      <c r="H92" s="6">
        <v>1</v>
      </c>
      <c r="I92" s="36" t="s">
        <v>389</v>
      </c>
      <c r="J92" s="36" t="s">
        <v>389</v>
      </c>
      <c r="K92" s="6">
        <v>237</v>
      </c>
      <c r="L92" s="6">
        <v>237</v>
      </c>
      <c r="M92" s="290"/>
      <c r="N92" s="290"/>
      <c r="O92" s="290"/>
      <c r="P92" s="36"/>
    </row>
    <row r="93" spans="1:16" s="283" customFormat="1">
      <c r="A93" s="300">
        <f t="shared" si="6"/>
        <v>70</v>
      </c>
      <c r="B93" s="36" t="s">
        <v>1819</v>
      </c>
      <c r="C93" s="4" t="s">
        <v>392</v>
      </c>
      <c r="D93" s="6">
        <v>1</v>
      </c>
      <c r="E93" s="6" t="s">
        <v>393</v>
      </c>
      <c r="F93" s="6" t="s">
        <v>393</v>
      </c>
      <c r="G93" s="6">
        <v>1</v>
      </c>
      <c r="H93" s="6">
        <v>1</v>
      </c>
      <c r="I93" s="36" t="s">
        <v>389</v>
      </c>
      <c r="J93" s="36" t="s">
        <v>389</v>
      </c>
      <c r="K93" s="6">
        <v>76</v>
      </c>
      <c r="L93" s="6">
        <v>76</v>
      </c>
      <c r="M93" s="290"/>
      <c r="N93" s="290"/>
      <c r="O93" s="290"/>
      <c r="P93" s="36"/>
    </row>
    <row r="94" spans="1:16" s="283" customFormat="1" ht="38.25">
      <c r="A94" s="300">
        <f t="shared" si="6"/>
        <v>71</v>
      </c>
      <c r="B94" s="36" t="s">
        <v>439</v>
      </c>
      <c r="C94" s="4" t="s">
        <v>392</v>
      </c>
      <c r="D94" s="6">
        <v>1</v>
      </c>
      <c r="E94" s="6" t="s">
        <v>1820</v>
      </c>
      <c r="F94" s="6" t="s">
        <v>1820</v>
      </c>
      <c r="G94" s="20">
        <v>1</v>
      </c>
      <c r="H94" s="20">
        <v>1</v>
      </c>
      <c r="I94" s="36" t="s">
        <v>1695</v>
      </c>
      <c r="J94" s="36" t="s">
        <v>1695</v>
      </c>
      <c r="K94" s="6">
        <v>313</v>
      </c>
      <c r="L94" s="6">
        <v>313</v>
      </c>
      <c r="M94" s="290"/>
      <c r="N94" s="290"/>
      <c r="O94" s="290"/>
      <c r="P94" s="36"/>
    </row>
    <row r="95" spans="1:16" s="283" customFormat="1" ht="38.25">
      <c r="A95" s="300">
        <f t="shared" si="6"/>
        <v>72</v>
      </c>
      <c r="B95" s="36" t="s">
        <v>1821</v>
      </c>
      <c r="C95" s="4" t="s">
        <v>392</v>
      </c>
      <c r="D95" s="6">
        <v>1</v>
      </c>
      <c r="E95" s="6" t="s">
        <v>394</v>
      </c>
      <c r="F95" s="6" t="s">
        <v>394</v>
      </c>
      <c r="G95" s="20">
        <v>1</v>
      </c>
      <c r="H95" s="20">
        <v>1</v>
      </c>
      <c r="I95" s="36" t="s">
        <v>1822</v>
      </c>
      <c r="J95" s="36" t="s">
        <v>1822</v>
      </c>
      <c r="K95" s="6">
        <v>227</v>
      </c>
      <c r="L95" s="6">
        <v>227</v>
      </c>
      <c r="M95" s="290"/>
      <c r="N95" s="290"/>
      <c r="O95" s="290"/>
      <c r="P95" s="36"/>
    </row>
    <row r="96" spans="1:16" s="283" customFormat="1">
      <c r="A96" s="300">
        <f t="shared" si="6"/>
        <v>73</v>
      </c>
      <c r="B96" s="36" t="s">
        <v>1823</v>
      </c>
      <c r="C96" s="4" t="s">
        <v>392</v>
      </c>
      <c r="D96" s="6">
        <v>1</v>
      </c>
      <c r="E96" s="6" t="s">
        <v>394</v>
      </c>
      <c r="F96" s="6" t="s">
        <v>394</v>
      </c>
      <c r="G96" s="20">
        <v>1</v>
      </c>
      <c r="H96" s="20">
        <v>1</v>
      </c>
      <c r="I96" s="36" t="s">
        <v>1822</v>
      </c>
      <c r="J96" s="36" t="s">
        <v>1822</v>
      </c>
      <c r="K96" s="6">
        <v>69</v>
      </c>
      <c r="L96" s="6">
        <v>69</v>
      </c>
      <c r="M96" s="290"/>
      <c r="N96" s="290"/>
      <c r="O96" s="290"/>
      <c r="P96" s="36"/>
    </row>
    <row r="97" spans="1:16" s="283" customFormat="1" ht="38.25">
      <c r="A97" s="300">
        <f t="shared" si="6"/>
        <v>74</v>
      </c>
      <c r="B97" s="36" t="s">
        <v>1824</v>
      </c>
      <c r="C97" s="2" t="s">
        <v>392</v>
      </c>
      <c r="D97" s="6">
        <v>1</v>
      </c>
      <c r="E97" s="6" t="s">
        <v>395</v>
      </c>
      <c r="F97" s="6" t="s">
        <v>395</v>
      </c>
      <c r="G97" s="3">
        <v>1</v>
      </c>
      <c r="H97" s="3">
        <v>1</v>
      </c>
      <c r="I97" s="36" t="s">
        <v>1699</v>
      </c>
      <c r="J97" s="36" t="s">
        <v>1699</v>
      </c>
      <c r="K97" s="6">
        <v>142</v>
      </c>
      <c r="L97" s="6">
        <v>142</v>
      </c>
      <c r="M97" s="290"/>
      <c r="N97" s="290"/>
      <c r="O97" s="290"/>
      <c r="P97" s="36"/>
    </row>
    <row r="98" spans="1:16" s="283" customFormat="1">
      <c r="A98" s="300">
        <f t="shared" si="6"/>
        <v>75</v>
      </c>
      <c r="B98" s="36" t="s">
        <v>1825</v>
      </c>
      <c r="C98" s="2" t="s">
        <v>392</v>
      </c>
      <c r="D98" s="6">
        <v>1</v>
      </c>
      <c r="E98" s="6" t="s">
        <v>395</v>
      </c>
      <c r="F98" s="6" t="s">
        <v>395</v>
      </c>
      <c r="G98" s="3">
        <v>1</v>
      </c>
      <c r="H98" s="3">
        <v>1</v>
      </c>
      <c r="I98" s="36" t="s">
        <v>1699</v>
      </c>
      <c r="J98" s="36" t="s">
        <v>1699</v>
      </c>
      <c r="K98" s="6">
        <v>47</v>
      </c>
      <c r="L98" s="6">
        <v>47</v>
      </c>
      <c r="M98" s="290"/>
      <c r="N98" s="290"/>
      <c r="O98" s="290"/>
      <c r="P98" s="36"/>
    </row>
    <row r="99" spans="1:16" s="283" customFormat="1" ht="25.5">
      <c r="A99" s="300">
        <f t="shared" si="6"/>
        <v>76</v>
      </c>
      <c r="B99" s="36" t="s">
        <v>1826</v>
      </c>
      <c r="C99" s="2" t="s">
        <v>392</v>
      </c>
      <c r="D99" s="6">
        <v>1</v>
      </c>
      <c r="E99" s="6" t="s">
        <v>441</v>
      </c>
      <c r="F99" s="6" t="s">
        <v>441</v>
      </c>
      <c r="G99" s="3">
        <v>1</v>
      </c>
      <c r="H99" s="3">
        <v>1</v>
      </c>
      <c r="I99" s="36" t="s">
        <v>434</v>
      </c>
      <c r="J99" s="36" t="s">
        <v>434</v>
      </c>
      <c r="K99" s="6">
        <v>84</v>
      </c>
      <c r="L99" s="6">
        <v>84</v>
      </c>
      <c r="M99" s="290"/>
      <c r="N99" s="290"/>
      <c r="O99" s="290"/>
      <c r="P99" s="36"/>
    </row>
    <row r="100" spans="1:16" s="283" customFormat="1" ht="25.5">
      <c r="A100" s="300">
        <f t="shared" si="6"/>
        <v>77</v>
      </c>
      <c r="B100" s="36" t="s">
        <v>1827</v>
      </c>
      <c r="C100" s="2" t="s">
        <v>392</v>
      </c>
      <c r="D100" s="6">
        <v>1</v>
      </c>
      <c r="E100" s="6" t="s">
        <v>1828</v>
      </c>
      <c r="F100" s="6" t="s">
        <v>1828</v>
      </c>
      <c r="G100" s="3">
        <v>1</v>
      </c>
      <c r="H100" s="3">
        <v>1</v>
      </c>
      <c r="I100" s="36" t="s">
        <v>442</v>
      </c>
      <c r="J100" s="36" t="s">
        <v>442</v>
      </c>
      <c r="K100" s="6">
        <v>121</v>
      </c>
      <c r="L100" s="6">
        <v>121</v>
      </c>
      <c r="M100" s="290"/>
      <c r="N100" s="290"/>
      <c r="O100" s="290"/>
      <c r="P100" s="36"/>
    </row>
    <row r="101" spans="1:16" s="283" customFormat="1" ht="25.5">
      <c r="A101" s="300">
        <f t="shared" si="6"/>
        <v>78</v>
      </c>
      <c r="B101" s="36" t="s">
        <v>1829</v>
      </c>
      <c r="C101" s="2" t="s">
        <v>392</v>
      </c>
      <c r="D101" s="6">
        <v>1</v>
      </c>
      <c r="E101" s="6" t="s">
        <v>443</v>
      </c>
      <c r="F101" s="6" t="s">
        <v>443</v>
      </c>
      <c r="G101" s="3">
        <v>1</v>
      </c>
      <c r="H101" s="3">
        <v>1</v>
      </c>
      <c r="I101" s="36" t="s">
        <v>312</v>
      </c>
      <c r="J101" s="36" t="s">
        <v>312</v>
      </c>
      <c r="K101" s="6">
        <v>599</v>
      </c>
      <c r="L101" s="6">
        <v>599</v>
      </c>
      <c r="M101" s="290"/>
      <c r="N101" s="290"/>
      <c r="O101" s="290"/>
      <c r="P101" s="36"/>
    </row>
    <row r="102" spans="1:16" s="283" customFormat="1" ht="51">
      <c r="A102" s="300">
        <f t="shared" si="6"/>
        <v>79</v>
      </c>
      <c r="B102" s="36" t="s">
        <v>1830</v>
      </c>
      <c r="C102" s="4" t="s">
        <v>124</v>
      </c>
      <c r="D102" s="6">
        <v>1</v>
      </c>
      <c r="E102" s="6" t="s">
        <v>1831</v>
      </c>
      <c r="F102" s="6" t="s">
        <v>1831</v>
      </c>
      <c r="G102" s="6">
        <v>3</v>
      </c>
      <c r="H102" s="6">
        <v>3</v>
      </c>
      <c r="I102" s="36" t="s">
        <v>444</v>
      </c>
      <c r="J102" s="36" t="s">
        <v>444</v>
      </c>
      <c r="K102" s="6">
        <v>22</v>
      </c>
      <c r="L102" s="6">
        <v>22</v>
      </c>
      <c r="M102" s="290"/>
      <c r="N102" s="290"/>
      <c r="O102" s="290"/>
      <c r="P102" s="36"/>
    </row>
    <row r="103" spans="1:16" s="283" customFormat="1" ht="25.5">
      <c r="A103" s="300">
        <f t="shared" si="6"/>
        <v>80</v>
      </c>
      <c r="B103" s="36" t="s">
        <v>1832</v>
      </c>
      <c r="C103" s="4" t="s">
        <v>124</v>
      </c>
      <c r="D103" s="6">
        <v>1</v>
      </c>
      <c r="E103" s="6" t="s">
        <v>445</v>
      </c>
      <c r="F103" s="6" t="s">
        <v>445</v>
      </c>
      <c r="G103" s="6">
        <v>3</v>
      </c>
      <c r="H103" s="6">
        <v>3</v>
      </c>
      <c r="I103" s="36" t="s">
        <v>396</v>
      </c>
      <c r="J103" s="36" t="s">
        <v>396</v>
      </c>
      <c r="K103" s="6">
        <v>22</v>
      </c>
      <c r="L103" s="6">
        <v>22</v>
      </c>
      <c r="M103" s="290"/>
      <c r="N103" s="290"/>
      <c r="O103" s="290"/>
      <c r="P103" s="36"/>
    </row>
    <row r="104" spans="1:16" s="283" customFormat="1" ht="25.5">
      <c r="A104" s="300">
        <f t="shared" si="6"/>
        <v>81</v>
      </c>
      <c r="B104" s="36" t="s">
        <v>1833</v>
      </c>
      <c r="C104" s="2" t="s">
        <v>124</v>
      </c>
      <c r="D104" s="6">
        <v>1</v>
      </c>
      <c r="E104" s="6" t="s">
        <v>446</v>
      </c>
      <c r="F104" s="6" t="s">
        <v>446</v>
      </c>
      <c r="G104" s="6">
        <v>3</v>
      </c>
      <c r="H104" s="6">
        <v>3</v>
      </c>
      <c r="I104" s="36" t="s">
        <v>396</v>
      </c>
      <c r="J104" s="36" t="s">
        <v>396</v>
      </c>
      <c r="K104" s="6">
        <v>52</v>
      </c>
      <c r="L104" s="6">
        <v>52</v>
      </c>
      <c r="M104" s="290"/>
      <c r="N104" s="290"/>
      <c r="O104" s="290"/>
      <c r="P104" s="36"/>
    </row>
    <row r="105" spans="1:16" s="283" customFormat="1" ht="51">
      <c r="A105" s="300">
        <f t="shared" si="6"/>
        <v>82</v>
      </c>
      <c r="B105" s="36" t="s">
        <v>1834</v>
      </c>
      <c r="C105" s="2" t="s">
        <v>279</v>
      </c>
      <c r="D105" s="6">
        <v>1</v>
      </c>
      <c r="E105" s="6" t="s">
        <v>469</v>
      </c>
      <c r="F105" s="6" t="s">
        <v>469</v>
      </c>
      <c r="G105" s="36">
        <v>20</v>
      </c>
      <c r="H105" s="36">
        <v>20</v>
      </c>
      <c r="I105" s="36" t="s">
        <v>1835</v>
      </c>
      <c r="J105" s="36" t="s">
        <v>1835</v>
      </c>
      <c r="K105" s="6">
        <v>175</v>
      </c>
      <c r="L105" s="6">
        <v>175</v>
      </c>
      <c r="M105" s="290"/>
      <c r="N105" s="290"/>
      <c r="O105" s="290"/>
      <c r="P105" s="2"/>
    </row>
    <row r="106" spans="1:16" s="283" customFormat="1" ht="51">
      <c r="A106" s="300">
        <f>SUM(A105+1)</f>
        <v>83</v>
      </c>
      <c r="B106" s="36" t="s">
        <v>1836</v>
      </c>
      <c r="C106" s="2" t="s">
        <v>279</v>
      </c>
      <c r="D106" s="6">
        <v>1</v>
      </c>
      <c r="E106" s="6" t="s">
        <v>1837</v>
      </c>
      <c r="F106" s="6" t="s">
        <v>1837</v>
      </c>
      <c r="G106" s="36">
        <v>5</v>
      </c>
      <c r="H106" s="36">
        <v>5</v>
      </c>
      <c r="I106" s="36" t="s">
        <v>1838</v>
      </c>
      <c r="J106" s="36" t="s">
        <v>1838</v>
      </c>
      <c r="K106" s="6">
        <v>95</v>
      </c>
      <c r="L106" s="6">
        <v>95</v>
      </c>
      <c r="M106" s="290"/>
      <c r="N106" s="290"/>
      <c r="O106" s="290"/>
      <c r="P106" s="2"/>
    </row>
    <row r="107" spans="1:16" s="283" customFormat="1" ht="25.5">
      <c r="A107" s="300">
        <f>SUM(A106+1)</f>
        <v>84</v>
      </c>
      <c r="B107" s="36" t="s">
        <v>447</v>
      </c>
      <c r="C107" s="36" t="s">
        <v>55</v>
      </c>
      <c r="D107" s="6">
        <v>1</v>
      </c>
      <c r="E107" s="6" t="s">
        <v>471</v>
      </c>
      <c r="F107" s="6" t="s">
        <v>471</v>
      </c>
      <c r="G107" s="6">
        <v>2</v>
      </c>
      <c r="H107" s="6">
        <v>2</v>
      </c>
      <c r="I107" s="36" t="s">
        <v>312</v>
      </c>
      <c r="J107" s="36" t="s">
        <v>312</v>
      </c>
      <c r="K107" s="6">
        <v>146</v>
      </c>
      <c r="L107" s="6">
        <v>146</v>
      </c>
      <c r="M107" s="290"/>
      <c r="N107" s="290"/>
      <c r="O107" s="290"/>
      <c r="P107" s="29"/>
    </row>
    <row r="108" spans="1:16" s="283" customFormat="1" ht="25.5">
      <c r="A108" s="300">
        <f t="shared" ref="A108:A152" si="7">SUM(A107+1)</f>
        <v>85</v>
      </c>
      <c r="B108" s="36" t="s">
        <v>448</v>
      </c>
      <c r="C108" s="2" t="s">
        <v>55</v>
      </c>
      <c r="D108" s="36">
        <v>1</v>
      </c>
      <c r="E108" s="6" t="s">
        <v>1839</v>
      </c>
      <c r="F108" s="6" t="s">
        <v>1839</v>
      </c>
      <c r="G108" s="20">
        <v>2</v>
      </c>
      <c r="H108" s="20">
        <v>2</v>
      </c>
      <c r="I108" s="36" t="s">
        <v>312</v>
      </c>
      <c r="J108" s="36" t="s">
        <v>312</v>
      </c>
      <c r="K108" s="36">
        <v>101</v>
      </c>
      <c r="L108" s="36">
        <v>101</v>
      </c>
      <c r="M108" s="290"/>
      <c r="N108" s="290"/>
      <c r="O108" s="290"/>
      <c r="P108" s="36"/>
    </row>
    <row r="109" spans="1:16" s="283" customFormat="1" ht="25.5">
      <c r="A109" s="300">
        <f t="shared" si="7"/>
        <v>86</v>
      </c>
      <c r="B109" s="36" t="s">
        <v>1840</v>
      </c>
      <c r="C109" s="2" t="s">
        <v>55</v>
      </c>
      <c r="D109" s="36">
        <v>1</v>
      </c>
      <c r="E109" s="6" t="s">
        <v>1712</v>
      </c>
      <c r="F109" s="6" t="s">
        <v>1712</v>
      </c>
      <c r="G109" s="20">
        <v>2</v>
      </c>
      <c r="H109" s="20">
        <v>2</v>
      </c>
      <c r="I109" s="36" t="s">
        <v>312</v>
      </c>
      <c r="J109" s="36" t="s">
        <v>312</v>
      </c>
      <c r="K109" s="36">
        <v>115</v>
      </c>
      <c r="L109" s="36">
        <v>115</v>
      </c>
      <c r="M109" s="290"/>
      <c r="N109" s="290"/>
      <c r="O109" s="290"/>
      <c r="P109" s="36"/>
    </row>
    <row r="110" spans="1:16" s="283" customFormat="1" ht="25.5">
      <c r="A110" s="300">
        <f t="shared" si="7"/>
        <v>87</v>
      </c>
      <c r="B110" s="36" t="s">
        <v>1841</v>
      </c>
      <c r="C110" s="2" t="s">
        <v>55</v>
      </c>
      <c r="D110" s="36">
        <v>1</v>
      </c>
      <c r="E110" s="6" t="s">
        <v>311</v>
      </c>
      <c r="F110" s="6" t="s">
        <v>311</v>
      </c>
      <c r="G110" s="20">
        <v>2</v>
      </c>
      <c r="H110" s="20">
        <v>2</v>
      </c>
      <c r="I110" s="36" t="s">
        <v>312</v>
      </c>
      <c r="J110" s="36" t="s">
        <v>312</v>
      </c>
      <c r="K110" s="36">
        <v>100</v>
      </c>
      <c r="L110" s="36">
        <v>100</v>
      </c>
      <c r="M110" s="290"/>
      <c r="N110" s="290"/>
      <c r="O110" s="290"/>
      <c r="P110" s="36"/>
    </row>
    <row r="111" spans="1:16" s="283" customFormat="1" ht="25.5">
      <c r="A111" s="300">
        <f t="shared" si="7"/>
        <v>88</v>
      </c>
      <c r="B111" s="36" t="s">
        <v>449</v>
      </c>
      <c r="C111" s="2" t="s">
        <v>133</v>
      </c>
      <c r="D111" s="6">
        <v>1</v>
      </c>
      <c r="E111" s="6" t="s">
        <v>1842</v>
      </c>
      <c r="F111" s="6" t="s">
        <v>1842</v>
      </c>
      <c r="G111" s="6">
        <v>10</v>
      </c>
      <c r="H111" s="6">
        <v>10</v>
      </c>
      <c r="I111" s="36" t="s">
        <v>377</v>
      </c>
      <c r="J111" s="36" t="s">
        <v>377</v>
      </c>
      <c r="K111" s="6">
        <v>150</v>
      </c>
      <c r="L111" s="6">
        <v>150</v>
      </c>
      <c r="M111" s="290"/>
      <c r="N111" s="290"/>
      <c r="O111" s="290"/>
      <c r="P111" s="36"/>
    </row>
    <row r="112" spans="1:16" s="283" customFormat="1" ht="25.5">
      <c r="A112" s="300">
        <f t="shared" si="7"/>
        <v>89</v>
      </c>
      <c r="B112" s="36" t="s">
        <v>1843</v>
      </c>
      <c r="C112" s="2" t="s">
        <v>145</v>
      </c>
      <c r="D112" s="6">
        <v>1</v>
      </c>
      <c r="E112" s="6" t="s">
        <v>452</v>
      </c>
      <c r="F112" s="6" t="s">
        <v>452</v>
      </c>
      <c r="G112" s="6">
        <v>3</v>
      </c>
      <c r="H112" s="6">
        <v>3</v>
      </c>
      <c r="I112" s="36" t="s">
        <v>1704</v>
      </c>
      <c r="J112" s="36" t="s">
        <v>1704</v>
      </c>
      <c r="K112" s="6">
        <v>64</v>
      </c>
      <c r="L112" s="6">
        <v>64</v>
      </c>
      <c r="M112" s="290"/>
      <c r="N112" s="290"/>
      <c r="O112" s="290"/>
      <c r="P112" s="31"/>
    </row>
    <row r="113" spans="1:16" s="283" customFormat="1" ht="25.5">
      <c r="A113" s="300">
        <f t="shared" si="7"/>
        <v>90</v>
      </c>
      <c r="B113" s="36" t="s">
        <v>532</v>
      </c>
      <c r="C113" s="2" t="s">
        <v>145</v>
      </c>
      <c r="D113" s="6">
        <v>1</v>
      </c>
      <c r="E113" s="6" t="s">
        <v>418</v>
      </c>
      <c r="F113" s="6" t="s">
        <v>418</v>
      </c>
      <c r="G113" s="6">
        <v>3</v>
      </c>
      <c r="H113" s="6">
        <v>3</v>
      </c>
      <c r="I113" s="36" t="s">
        <v>1702</v>
      </c>
      <c r="J113" s="36" t="s">
        <v>1702</v>
      </c>
      <c r="K113" s="6">
        <v>64</v>
      </c>
      <c r="L113" s="6">
        <v>64</v>
      </c>
      <c r="M113" s="290"/>
      <c r="N113" s="290"/>
      <c r="O113" s="290"/>
      <c r="P113" s="36"/>
    </row>
    <row r="114" spans="1:16" s="283" customFormat="1" ht="25.5">
      <c r="A114" s="300">
        <f t="shared" si="7"/>
        <v>91</v>
      </c>
      <c r="B114" s="36" t="s">
        <v>1844</v>
      </c>
      <c r="C114" s="2" t="s">
        <v>145</v>
      </c>
      <c r="D114" s="36">
        <v>1</v>
      </c>
      <c r="E114" s="6" t="s">
        <v>1794</v>
      </c>
      <c r="F114" s="6" t="s">
        <v>1794</v>
      </c>
      <c r="G114" s="6">
        <v>3</v>
      </c>
      <c r="H114" s="6">
        <v>3</v>
      </c>
      <c r="I114" s="36" t="s">
        <v>1702</v>
      </c>
      <c r="J114" s="36" t="s">
        <v>1702</v>
      </c>
      <c r="K114" s="36">
        <v>112</v>
      </c>
      <c r="L114" s="36">
        <v>112</v>
      </c>
      <c r="M114" s="290"/>
      <c r="N114" s="290"/>
      <c r="O114" s="290"/>
      <c r="P114" s="36"/>
    </row>
    <row r="115" spans="1:16" s="283" customFormat="1">
      <c r="A115" s="300">
        <f t="shared" si="7"/>
        <v>92</v>
      </c>
      <c r="B115" s="36" t="s">
        <v>454</v>
      </c>
      <c r="C115" s="2" t="s">
        <v>15</v>
      </c>
      <c r="D115" s="6">
        <v>1</v>
      </c>
      <c r="E115" s="6" t="s">
        <v>407</v>
      </c>
      <c r="F115" s="6" t="s">
        <v>407</v>
      </c>
      <c r="G115" s="6">
        <v>2</v>
      </c>
      <c r="H115" s="6">
        <v>2</v>
      </c>
      <c r="I115" s="36" t="s">
        <v>334</v>
      </c>
      <c r="J115" s="36" t="s">
        <v>334</v>
      </c>
      <c r="K115" s="6">
        <v>33</v>
      </c>
      <c r="L115" s="6">
        <v>33</v>
      </c>
      <c r="M115" s="290"/>
      <c r="N115" s="290"/>
      <c r="O115" s="290"/>
      <c r="P115" s="36"/>
    </row>
    <row r="116" spans="1:16" s="283" customFormat="1" ht="25.5">
      <c r="A116" s="300">
        <f t="shared" si="7"/>
        <v>93</v>
      </c>
      <c r="B116" s="36" t="s">
        <v>455</v>
      </c>
      <c r="C116" s="2" t="s">
        <v>15</v>
      </c>
      <c r="D116" s="36">
        <v>1</v>
      </c>
      <c r="E116" s="21" t="s">
        <v>372</v>
      </c>
      <c r="F116" s="21" t="s">
        <v>372</v>
      </c>
      <c r="G116" s="6">
        <v>1</v>
      </c>
      <c r="H116" s="6">
        <v>1</v>
      </c>
      <c r="I116" s="36" t="s">
        <v>334</v>
      </c>
      <c r="J116" s="36" t="s">
        <v>334</v>
      </c>
      <c r="K116" s="36">
        <v>45</v>
      </c>
      <c r="L116" s="36">
        <v>45</v>
      </c>
      <c r="M116" s="290"/>
      <c r="N116" s="290"/>
      <c r="O116" s="290"/>
      <c r="P116" s="36"/>
    </row>
    <row r="117" spans="1:16" s="283" customFormat="1">
      <c r="A117" s="300">
        <f t="shared" si="7"/>
        <v>94</v>
      </c>
      <c r="B117" s="36" t="s">
        <v>456</v>
      </c>
      <c r="C117" s="2" t="s">
        <v>398</v>
      </c>
      <c r="D117" s="36">
        <v>1</v>
      </c>
      <c r="E117" s="22" t="s">
        <v>1705</v>
      </c>
      <c r="F117" s="22" t="s">
        <v>1705</v>
      </c>
      <c r="G117" s="6">
        <v>2</v>
      </c>
      <c r="H117" s="6">
        <v>2</v>
      </c>
      <c r="I117" s="36" t="s">
        <v>1761</v>
      </c>
      <c r="J117" s="36" t="s">
        <v>1761</v>
      </c>
      <c r="K117" s="36">
        <v>24</v>
      </c>
      <c r="L117" s="36">
        <v>24</v>
      </c>
      <c r="M117" s="290"/>
      <c r="N117" s="290"/>
      <c r="O117" s="290"/>
      <c r="P117" s="36"/>
    </row>
    <row r="118" spans="1:16" s="283" customFormat="1" ht="25.5">
      <c r="A118" s="300">
        <f>SUM(A117+1)</f>
        <v>95</v>
      </c>
      <c r="B118" s="36" t="s">
        <v>1845</v>
      </c>
      <c r="C118" s="2" t="s">
        <v>398</v>
      </c>
      <c r="D118" s="36">
        <v>1</v>
      </c>
      <c r="E118" s="22" t="s">
        <v>1794</v>
      </c>
      <c r="F118" s="22" t="s">
        <v>1794</v>
      </c>
      <c r="G118" s="6">
        <v>2</v>
      </c>
      <c r="H118" s="6">
        <v>2</v>
      </c>
      <c r="I118" s="36" t="s">
        <v>2089</v>
      </c>
      <c r="J118" s="36" t="s">
        <v>2089</v>
      </c>
      <c r="K118" s="36">
        <v>50</v>
      </c>
      <c r="L118" s="36">
        <v>50</v>
      </c>
      <c r="M118" s="290"/>
      <c r="N118" s="290"/>
      <c r="O118" s="290"/>
      <c r="P118" s="36"/>
    </row>
    <row r="119" spans="1:16" s="283" customFormat="1" ht="25.5">
      <c r="A119" s="300">
        <f t="shared" ref="A119:A122" si="8">SUM(A118+1)</f>
        <v>96</v>
      </c>
      <c r="B119" s="36" t="s">
        <v>1846</v>
      </c>
      <c r="C119" s="2" t="s">
        <v>8</v>
      </c>
      <c r="D119" s="6">
        <v>1</v>
      </c>
      <c r="E119" s="6" t="s">
        <v>457</v>
      </c>
      <c r="F119" s="6" t="s">
        <v>457</v>
      </c>
      <c r="G119" s="6">
        <v>2</v>
      </c>
      <c r="H119" s="6">
        <v>2</v>
      </c>
      <c r="I119" s="36" t="s">
        <v>345</v>
      </c>
      <c r="J119" s="36" t="s">
        <v>345</v>
      </c>
      <c r="K119" s="6">
        <v>111</v>
      </c>
      <c r="L119" s="6">
        <v>111</v>
      </c>
      <c r="M119" s="290"/>
      <c r="N119" s="290"/>
      <c r="O119" s="290"/>
      <c r="P119" s="36"/>
    </row>
    <row r="120" spans="1:16" s="283" customFormat="1" ht="25.5">
      <c r="A120" s="300">
        <f t="shared" si="8"/>
        <v>97</v>
      </c>
      <c r="B120" s="36" t="s">
        <v>1847</v>
      </c>
      <c r="C120" s="2" t="s">
        <v>8</v>
      </c>
      <c r="D120" s="6">
        <v>1</v>
      </c>
      <c r="E120" s="6" t="s">
        <v>400</v>
      </c>
      <c r="F120" s="6" t="s">
        <v>400</v>
      </c>
      <c r="G120" s="6">
        <v>2</v>
      </c>
      <c r="H120" s="6">
        <v>2</v>
      </c>
      <c r="I120" s="36" t="s">
        <v>1709</v>
      </c>
      <c r="J120" s="36" t="s">
        <v>1709</v>
      </c>
      <c r="K120" s="6">
        <v>37</v>
      </c>
      <c r="L120" s="6">
        <v>37</v>
      </c>
      <c r="M120" s="290"/>
      <c r="N120" s="290"/>
      <c r="O120" s="290"/>
      <c r="P120" s="36"/>
    </row>
    <row r="121" spans="1:16" s="283" customFormat="1" ht="25.5">
      <c r="A121" s="300">
        <f t="shared" si="8"/>
        <v>98</v>
      </c>
      <c r="B121" s="36" t="s">
        <v>458</v>
      </c>
      <c r="C121" s="2" t="s">
        <v>8</v>
      </c>
      <c r="D121" s="36">
        <v>1</v>
      </c>
      <c r="E121" s="36" t="s">
        <v>508</v>
      </c>
      <c r="F121" s="36" t="s">
        <v>508</v>
      </c>
      <c r="G121" s="6">
        <v>2</v>
      </c>
      <c r="H121" s="6">
        <v>2</v>
      </c>
      <c r="I121" s="36" t="s">
        <v>345</v>
      </c>
      <c r="J121" s="36" t="s">
        <v>345</v>
      </c>
      <c r="K121" s="6">
        <v>100</v>
      </c>
      <c r="L121" s="6">
        <v>100</v>
      </c>
      <c r="M121" s="290"/>
      <c r="N121" s="290"/>
      <c r="O121" s="290"/>
      <c r="P121" s="291"/>
    </row>
    <row r="122" spans="1:16" s="283" customFormat="1" ht="25.5">
      <c r="A122" s="300">
        <f t="shared" si="8"/>
        <v>99</v>
      </c>
      <c r="B122" s="36" t="s">
        <v>496</v>
      </c>
      <c r="C122" s="2" t="s">
        <v>12</v>
      </c>
      <c r="D122" s="6">
        <v>1</v>
      </c>
      <c r="E122" s="6" t="s">
        <v>1706</v>
      </c>
      <c r="F122" s="6" t="s">
        <v>1706</v>
      </c>
      <c r="G122" s="6">
        <v>1</v>
      </c>
      <c r="H122" s="6">
        <v>1</v>
      </c>
      <c r="I122" s="36" t="s">
        <v>247</v>
      </c>
      <c r="J122" s="36" t="s">
        <v>247</v>
      </c>
      <c r="K122" s="6">
        <v>175</v>
      </c>
      <c r="L122" s="6">
        <v>175</v>
      </c>
      <c r="M122" s="290"/>
      <c r="N122" s="290"/>
      <c r="O122" s="290"/>
      <c r="P122" s="36"/>
    </row>
    <row r="123" spans="1:16" s="283" customFormat="1" ht="25.5">
      <c r="A123" s="300">
        <f t="shared" si="7"/>
        <v>100</v>
      </c>
      <c r="B123" s="36" t="s">
        <v>459</v>
      </c>
      <c r="C123" s="2" t="s">
        <v>12</v>
      </c>
      <c r="D123" s="6">
        <v>1</v>
      </c>
      <c r="E123" s="6" t="s">
        <v>303</v>
      </c>
      <c r="F123" s="6" t="s">
        <v>303</v>
      </c>
      <c r="G123" s="6">
        <v>1</v>
      </c>
      <c r="H123" s="6">
        <v>1</v>
      </c>
      <c r="I123" s="36" t="s">
        <v>247</v>
      </c>
      <c r="J123" s="36" t="s">
        <v>247</v>
      </c>
      <c r="K123" s="6">
        <v>324</v>
      </c>
      <c r="L123" s="6">
        <v>324</v>
      </c>
      <c r="M123" s="290"/>
      <c r="N123" s="290"/>
      <c r="O123" s="290"/>
      <c r="P123" s="36"/>
    </row>
    <row r="124" spans="1:16" s="283" customFormat="1">
      <c r="A124" s="300">
        <f t="shared" si="7"/>
        <v>101</v>
      </c>
      <c r="B124" s="36" t="s">
        <v>1848</v>
      </c>
      <c r="C124" s="2" t="s">
        <v>12</v>
      </c>
      <c r="D124" s="6">
        <v>1</v>
      </c>
      <c r="E124" s="6" t="s">
        <v>1849</v>
      </c>
      <c r="F124" s="6" t="s">
        <v>1849</v>
      </c>
      <c r="G124" s="6">
        <v>1</v>
      </c>
      <c r="H124" s="6">
        <v>1</v>
      </c>
      <c r="I124" s="36" t="s">
        <v>27</v>
      </c>
      <c r="J124" s="36" t="s">
        <v>27</v>
      </c>
      <c r="K124" s="6">
        <v>281</v>
      </c>
      <c r="L124" s="6">
        <v>281</v>
      </c>
      <c r="M124" s="290"/>
      <c r="N124" s="290"/>
      <c r="O124" s="290"/>
      <c r="P124" s="36"/>
    </row>
    <row r="125" spans="1:16" s="283" customFormat="1" ht="25.5">
      <c r="A125" s="300">
        <f t="shared" si="7"/>
        <v>102</v>
      </c>
      <c r="B125" s="36" t="s">
        <v>460</v>
      </c>
      <c r="C125" s="2" t="s">
        <v>9</v>
      </c>
      <c r="D125" s="6">
        <v>1</v>
      </c>
      <c r="E125" s="6" t="s">
        <v>461</v>
      </c>
      <c r="F125" s="6" t="s">
        <v>461</v>
      </c>
      <c r="G125" s="6">
        <v>3</v>
      </c>
      <c r="H125" s="6">
        <v>3</v>
      </c>
      <c r="I125" s="36" t="s">
        <v>1850</v>
      </c>
      <c r="J125" s="36" t="s">
        <v>1850</v>
      </c>
      <c r="K125" s="6">
        <v>58</v>
      </c>
      <c r="L125" s="6">
        <v>58</v>
      </c>
      <c r="M125" s="290"/>
      <c r="N125" s="290"/>
      <c r="O125" s="290"/>
      <c r="P125" s="36"/>
    </row>
    <row r="126" spans="1:16" s="283" customFormat="1" ht="25.5">
      <c r="A126" s="300">
        <f t="shared" si="7"/>
        <v>103</v>
      </c>
      <c r="B126" s="36" t="s">
        <v>1851</v>
      </c>
      <c r="C126" s="2" t="s">
        <v>9</v>
      </c>
      <c r="D126" s="36">
        <v>1</v>
      </c>
      <c r="E126" s="6" t="s">
        <v>233</v>
      </c>
      <c r="F126" s="6" t="s">
        <v>233</v>
      </c>
      <c r="G126" s="6">
        <v>3</v>
      </c>
      <c r="H126" s="6">
        <v>3</v>
      </c>
      <c r="I126" s="36" t="s">
        <v>342</v>
      </c>
      <c r="J126" s="36" t="s">
        <v>342</v>
      </c>
      <c r="K126" s="6">
        <v>35</v>
      </c>
      <c r="L126" s="6">
        <v>35</v>
      </c>
      <c r="M126" s="290"/>
      <c r="N126" s="290"/>
      <c r="O126" s="290"/>
      <c r="P126" s="36"/>
    </row>
    <row r="127" spans="1:16" s="283" customFormat="1" ht="25.5">
      <c r="A127" s="300">
        <f t="shared" si="7"/>
        <v>104</v>
      </c>
      <c r="B127" s="36" t="s">
        <v>462</v>
      </c>
      <c r="C127" s="2" t="s">
        <v>9</v>
      </c>
      <c r="D127" s="6">
        <v>1</v>
      </c>
      <c r="E127" s="6" t="s">
        <v>450</v>
      </c>
      <c r="F127" s="6" t="s">
        <v>450</v>
      </c>
      <c r="G127" s="6">
        <v>3</v>
      </c>
      <c r="H127" s="6">
        <v>3</v>
      </c>
      <c r="I127" s="36" t="s">
        <v>342</v>
      </c>
      <c r="J127" s="36" t="s">
        <v>342</v>
      </c>
      <c r="K127" s="6">
        <v>49</v>
      </c>
      <c r="L127" s="6">
        <v>49</v>
      </c>
      <c r="M127" s="290"/>
      <c r="N127" s="290"/>
      <c r="O127" s="290"/>
      <c r="P127" s="36"/>
    </row>
    <row r="128" spans="1:16" s="283" customFormat="1" ht="25.5">
      <c r="A128" s="300">
        <f t="shared" si="7"/>
        <v>105</v>
      </c>
      <c r="B128" s="36" t="s">
        <v>447</v>
      </c>
      <c r="C128" s="2" t="s">
        <v>9</v>
      </c>
      <c r="D128" s="6">
        <v>1</v>
      </c>
      <c r="E128" s="6" t="s">
        <v>1852</v>
      </c>
      <c r="F128" s="6" t="s">
        <v>1852</v>
      </c>
      <c r="G128" s="6">
        <v>3</v>
      </c>
      <c r="H128" s="6">
        <v>3</v>
      </c>
      <c r="I128" s="36" t="s">
        <v>342</v>
      </c>
      <c r="J128" s="36" t="s">
        <v>342</v>
      </c>
      <c r="K128" s="36">
        <v>68</v>
      </c>
      <c r="L128" s="36">
        <v>68</v>
      </c>
      <c r="M128" s="290"/>
      <c r="N128" s="290"/>
      <c r="O128" s="290"/>
      <c r="P128" s="36"/>
    </row>
    <row r="129" spans="1:16" s="283" customFormat="1" ht="25.5">
      <c r="A129" s="300">
        <f t="shared" si="7"/>
        <v>106</v>
      </c>
      <c r="B129" s="36" t="s">
        <v>464</v>
      </c>
      <c r="C129" s="2" t="s">
        <v>9</v>
      </c>
      <c r="D129" s="36">
        <v>1</v>
      </c>
      <c r="E129" s="6" t="s">
        <v>453</v>
      </c>
      <c r="F129" s="6" t="s">
        <v>453</v>
      </c>
      <c r="G129" s="6">
        <v>3</v>
      </c>
      <c r="H129" s="6">
        <v>3</v>
      </c>
      <c r="I129" s="36" t="s">
        <v>342</v>
      </c>
      <c r="J129" s="36" t="s">
        <v>342</v>
      </c>
      <c r="K129" s="36">
        <v>52</v>
      </c>
      <c r="L129" s="36">
        <v>52</v>
      </c>
      <c r="M129" s="290"/>
      <c r="N129" s="290"/>
      <c r="O129" s="290"/>
      <c r="P129" s="36"/>
    </row>
    <row r="130" spans="1:16" s="283" customFormat="1" ht="38.25">
      <c r="A130" s="300">
        <f t="shared" si="7"/>
        <v>107</v>
      </c>
      <c r="B130" s="36" t="s">
        <v>2090</v>
      </c>
      <c r="C130" s="2" t="s">
        <v>9</v>
      </c>
      <c r="D130" s="6">
        <v>1</v>
      </c>
      <c r="E130" s="6" t="s">
        <v>2091</v>
      </c>
      <c r="F130" s="6" t="s">
        <v>2091</v>
      </c>
      <c r="G130" s="6">
        <v>2</v>
      </c>
      <c r="H130" s="6">
        <v>2</v>
      </c>
      <c r="I130" s="36" t="s">
        <v>342</v>
      </c>
      <c r="J130" s="36" t="s">
        <v>342</v>
      </c>
      <c r="K130" s="36">
        <v>50</v>
      </c>
      <c r="L130" s="36">
        <v>50</v>
      </c>
      <c r="M130" s="290"/>
      <c r="N130" s="290"/>
      <c r="O130" s="290"/>
      <c r="P130" s="36"/>
    </row>
    <row r="131" spans="1:16" s="283" customFormat="1" ht="38.25">
      <c r="A131" s="300">
        <f t="shared" si="7"/>
        <v>108</v>
      </c>
      <c r="B131" s="36" t="s">
        <v>1853</v>
      </c>
      <c r="C131" s="6" t="s">
        <v>18</v>
      </c>
      <c r="D131" s="6">
        <v>1</v>
      </c>
      <c r="E131" s="36" t="s">
        <v>142</v>
      </c>
      <c r="F131" s="36" t="s">
        <v>142</v>
      </c>
      <c r="G131" s="36">
        <v>4</v>
      </c>
      <c r="H131" s="36">
        <v>4</v>
      </c>
      <c r="I131" s="36" t="s">
        <v>402</v>
      </c>
      <c r="J131" s="36" t="s">
        <v>402</v>
      </c>
      <c r="K131" s="6">
        <v>50</v>
      </c>
      <c r="L131" s="6">
        <v>50</v>
      </c>
      <c r="M131" s="290"/>
      <c r="N131" s="290"/>
      <c r="O131" s="290"/>
      <c r="P131" s="291"/>
    </row>
    <row r="132" spans="1:16" s="283" customFormat="1" ht="25.5">
      <c r="A132" s="300">
        <f t="shared" si="7"/>
        <v>109</v>
      </c>
      <c r="B132" s="36" t="s">
        <v>465</v>
      </c>
      <c r="C132" s="2" t="s">
        <v>343</v>
      </c>
      <c r="D132" s="6">
        <v>1</v>
      </c>
      <c r="E132" s="22" t="s">
        <v>1707</v>
      </c>
      <c r="F132" s="22" t="s">
        <v>1707</v>
      </c>
      <c r="G132" s="6">
        <v>1</v>
      </c>
      <c r="H132" s="6">
        <v>1</v>
      </c>
      <c r="I132" s="36" t="s">
        <v>27</v>
      </c>
      <c r="J132" s="36" t="s">
        <v>27</v>
      </c>
      <c r="K132" s="6">
        <v>57</v>
      </c>
      <c r="L132" s="6">
        <v>57</v>
      </c>
      <c r="M132" s="290"/>
      <c r="N132" s="290"/>
      <c r="O132" s="290"/>
      <c r="P132" s="36"/>
    </row>
    <row r="133" spans="1:16" s="283" customFormat="1" ht="51">
      <c r="A133" s="300">
        <f t="shared" si="7"/>
        <v>110</v>
      </c>
      <c r="B133" s="36" t="s">
        <v>1854</v>
      </c>
      <c r="C133" s="2" t="s">
        <v>343</v>
      </c>
      <c r="D133" s="36">
        <v>1</v>
      </c>
      <c r="E133" s="22" t="s">
        <v>413</v>
      </c>
      <c r="F133" s="22" t="s">
        <v>413</v>
      </c>
      <c r="G133" s="6">
        <v>1</v>
      </c>
      <c r="H133" s="6">
        <v>1</v>
      </c>
      <c r="I133" s="36" t="s">
        <v>36</v>
      </c>
      <c r="J133" s="36" t="s">
        <v>36</v>
      </c>
      <c r="K133" s="6">
        <v>143</v>
      </c>
      <c r="L133" s="6">
        <v>143</v>
      </c>
      <c r="M133" s="290"/>
      <c r="N133" s="290"/>
      <c r="O133" s="290"/>
      <c r="P133" s="30"/>
    </row>
    <row r="134" spans="1:16" s="283" customFormat="1" ht="63.75">
      <c r="A134" s="300">
        <f t="shared" si="7"/>
        <v>111</v>
      </c>
      <c r="B134" s="36" t="s">
        <v>466</v>
      </c>
      <c r="C134" s="2" t="s">
        <v>343</v>
      </c>
      <c r="D134" s="6">
        <v>1</v>
      </c>
      <c r="E134" s="22" t="s">
        <v>461</v>
      </c>
      <c r="F134" s="22" t="s">
        <v>461</v>
      </c>
      <c r="G134" s="6">
        <v>2</v>
      </c>
      <c r="H134" s="6">
        <v>2</v>
      </c>
      <c r="I134" s="36" t="s">
        <v>1855</v>
      </c>
      <c r="J134" s="36" t="s">
        <v>1855</v>
      </c>
      <c r="K134" s="6">
        <v>110</v>
      </c>
      <c r="L134" s="6">
        <v>110</v>
      </c>
      <c r="M134" s="290"/>
      <c r="N134" s="290"/>
      <c r="O134" s="290"/>
      <c r="P134" s="30"/>
    </row>
    <row r="135" spans="1:16" s="283" customFormat="1" ht="63.75">
      <c r="A135" s="300">
        <f t="shared" si="7"/>
        <v>112</v>
      </c>
      <c r="B135" s="36" t="s">
        <v>1856</v>
      </c>
      <c r="C135" s="2" t="s">
        <v>343</v>
      </c>
      <c r="D135" s="6">
        <v>1</v>
      </c>
      <c r="E135" s="22" t="s">
        <v>303</v>
      </c>
      <c r="F135" s="22" t="s">
        <v>303</v>
      </c>
      <c r="G135" s="6">
        <v>1</v>
      </c>
      <c r="H135" s="6">
        <v>1</v>
      </c>
      <c r="I135" s="36" t="s">
        <v>320</v>
      </c>
      <c r="J135" s="36" t="s">
        <v>320</v>
      </c>
      <c r="K135" s="6">
        <v>80</v>
      </c>
      <c r="L135" s="6">
        <v>80</v>
      </c>
      <c r="M135" s="290"/>
      <c r="N135" s="290"/>
      <c r="O135" s="290"/>
      <c r="P135" s="30"/>
    </row>
    <row r="136" spans="1:16" s="283" customFormat="1" ht="25.5">
      <c r="A136" s="300">
        <f t="shared" si="7"/>
        <v>113</v>
      </c>
      <c r="B136" s="36" t="s">
        <v>1857</v>
      </c>
      <c r="C136" s="2" t="s">
        <v>13</v>
      </c>
      <c r="D136" s="6">
        <v>1</v>
      </c>
      <c r="E136" s="6" t="s">
        <v>1858</v>
      </c>
      <c r="F136" s="6" t="s">
        <v>1858</v>
      </c>
      <c r="G136" s="6">
        <v>1</v>
      </c>
      <c r="H136" s="6">
        <v>1</v>
      </c>
      <c r="I136" s="36" t="s">
        <v>247</v>
      </c>
      <c r="J136" s="36" t="s">
        <v>247</v>
      </c>
      <c r="K136" s="6">
        <v>10</v>
      </c>
      <c r="L136" s="6">
        <v>10</v>
      </c>
      <c r="M136" s="290"/>
      <c r="N136" s="290"/>
      <c r="O136" s="290"/>
      <c r="P136" s="36"/>
    </row>
    <row r="137" spans="1:16" s="283" customFormat="1" ht="25.5">
      <c r="A137" s="300">
        <f t="shared" si="7"/>
        <v>114</v>
      </c>
      <c r="B137" s="36" t="s">
        <v>1859</v>
      </c>
      <c r="C137" s="2" t="s">
        <v>13</v>
      </c>
      <c r="D137" s="6">
        <v>1</v>
      </c>
      <c r="E137" s="6" t="s">
        <v>407</v>
      </c>
      <c r="F137" s="6" t="s">
        <v>407</v>
      </c>
      <c r="G137" s="6">
        <v>1</v>
      </c>
      <c r="H137" s="6">
        <v>1</v>
      </c>
      <c r="I137" s="36" t="s">
        <v>247</v>
      </c>
      <c r="J137" s="36" t="s">
        <v>247</v>
      </c>
      <c r="K137" s="6">
        <v>19</v>
      </c>
      <c r="L137" s="6">
        <v>19</v>
      </c>
      <c r="M137" s="290"/>
      <c r="N137" s="290"/>
      <c r="O137" s="290"/>
      <c r="P137" s="36"/>
    </row>
    <row r="138" spans="1:16" s="283" customFormat="1" ht="25.5">
      <c r="A138" s="300">
        <f t="shared" si="7"/>
        <v>115</v>
      </c>
      <c r="B138" s="36" t="s">
        <v>1860</v>
      </c>
      <c r="C138" s="2" t="s">
        <v>13</v>
      </c>
      <c r="D138" s="36">
        <v>1</v>
      </c>
      <c r="E138" s="6" t="s">
        <v>293</v>
      </c>
      <c r="F138" s="6" t="s">
        <v>293</v>
      </c>
      <c r="G138" s="6">
        <v>1</v>
      </c>
      <c r="H138" s="6">
        <v>1</v>
      </c>
      <c r="I138" s="36" t="s">
        <v>247</v>
      </c>
      <c r="J138" s="36" t="s">
        <v>247</v>
      </c>
      <c r="K138" s="36">
        <v>39</v>
      </c>
      <c r="L138" s="36">
        <v>39</v>
      </c>
      <c r="M138" s="290"/>
      <c r="N138" s="290"/>
      <c r="O138" s="290"/>
      <c r="P138" s="36"/>
    </row>
    <row r="139" spans="1:16" s="283" customFormat="1" ht="25.5">
      <c r="A139" s="300">
        <f t="shared" si="7"/>
        <v>116</v>
      </c>
      <c r="B139" s="36" t="s">
        <v>467</v>
      </c>
      <c r="C139" s="2" t="s">
        <v>13</v>
      </c>
      <c r="D139" s="6">
        <v>1</v>
      </c>
      <c r="E139" s="6" t="s">
        <v>1198</v>
      </c>
      <c r="F139" s="6" t="s">
        <v>1198</v>
      </c>
      <c r="G139" s="6">
        <v>1</v>
      </c>
      <c r="H139" s="6">
        <v>1</v>
      </c>
      <c r="I139" s="36" t="s">
        <v>345</v>
      </c>
      <c r="J139" s="36" t="s">
        <v>345</v>
      </c>
      <c r="K139" s="36">
        <v>27</v>
      </c>
      <c r="L139" s="36">
        <v>27</v>
      </c>
      <c r="M139" s="290"/>
      <c r="N139" s="290"/>
      <c r="O139" s="290"/>
      <c r="P139" s="36"/>
    </row>
    <row r="140" spans="1:16" s="283" customFormat="1" ht="25.5">
      <c r="A140" s="300">
        <f t="shared" si="7"/>
        <v>117</v>
      </c>
      <c r="B140" s="36" t="s">
        <v>1861</v>
      </c>
      <c r="C140" s="2" t="s">
        <v>375</v>
      </c>
      <c r="D140" s="6">
        <v>1</v>
      </c>
      <c r="E140" s="6" t="s">
        <v>1862</v>
      </c>
      <c r="F140" s="6" t="s">
        <v>1862</v>
      </c>
      <c r="G140" s="6">
        <v>2</v>
      </c>
      <c r="H140" s="6">
        <v>2</v>
      </c>
      <c r="I140" s="36" t="s">
        <v>377</v>
      </c>
      <c r="J140" s="36" t="s">
        <v>377</v>
      </c>
      <c r="K140" s="6">
        <v>26</v>
      </c>
      <c r="L140" s="6">
        <v>26</v>
      </c>
      <c r="M140" s="290"/>
      <c r="N140" s="290"/>
      <c r="O140" s="290"/>
      <c r="P140" s="36"/>
    </row>
    <row r="141" spans="1:16" s="283" customFormat="1" ht="25.5">
      <c r="A141" s="300">
        <f t="shared" si="7"/>
        <v>118</v>
      </c>
      <c r="B141" s="36" t="s">
        <v>1863</v>
      </c>
      <c r="C141" s="2" t="s">
        <v>375</v>
      </c>
      <c r="D141" s="36">
        <v>1</v>
      </c>
      <c r="E141" s="36" t="s">
        <v>470</v>
      </c>
      <c r="F141" s="36" t="s">
        <v>470</v>
      </c>
      <c r="G141" s="6">
        <v>2</v>
      </c>
      <c r="H141" s="6">
        <v>2</v>
      </c>
      <c r="I141" s="36" t="s">
        <v>377</v>
      </c>
      <c r="J141" s="36" t="s">
        <v>377</v>
      </c>
      <c r="K141" s="6">
        <v>50</v>
      </c>
      <c r="L141" s="6">
        <v>50</v>
      </c>
      <c r="M141" s="290"/>
      <c r="N141" s="290"/>
      <c r="O141" s="290"/>
      <c r="P141" s="291"/>
    </row>
    <row r="142" spans="1:16" s="283" customFormat="1" ht="25.5">
      <c r="A142" s="300">
        <f t="shared" si="7"/>
        <v>119</v>
      </c>
      <c r="B142" s="36" t="s">
        <v>1864</v>
      </c>
      <c r="C142" s="2" t="s">
        <v>17</v>
      </c>
      <c r="D142" s="6">
        <v>1</v>
      </c>
      <c r="E142" s="22" t="s">
        <v>139</v>
      </c>
      <c r="F142" s="22" t="s">
        <v>139</v>
      </c>
      <c r="G142" s="6">
        <v>3</v>
      </c>
      <c r="H142" s="6">
        <v>3</v>
      </c>
      <c r="I142" s="36" t="s">
        <v>74</v>
      </c>
      <c r="J142" s="36" t="s">
        <v>74</v>
      </c>
      <c r="K142" s="6">
        <v>88</v>
      </c>
      <c r="L142" s="6">
        <v>88</v>
      </c>
      <c r="M142" s="290"/>
      <c r="N142" s="290"/>
      <c r="O142" s="290"/>
      <c r="P142" s="36"/>
    </row>
    <row r="143" spans="1:16" s="283" customFormat="1" ht="25.5">
      <c r="A143" s="300">
        <f t="shared" si="7"/>
        <v>120</v>
      </c>
      <c r="B143" s="36" t="s">
        <v>1865</v>
      </c>
      <c r="C143" s="2" t="s">
        <v>17</v>
      </c>
      <c r="D143" s="6">
        <v>1</v>
      </c>
      <c r="E143" s="22" t="s">
        <v>471</v>
      </c>
      <c r="F143" s="22" t="s">
        <v>471</v>
      </c>
      <c r="G143" s="6">
        <v>2</v>
      </c>
      <c r="H143" s="6">
        <v>2</v>
      </c>
      <c r="I143" s="36" t="s">
        <v>434</v>
      </c>
      <c r="J143" s="36" t="s">
        <v>434</v>
      </c>
      <c r="K143" s="6">
        <v>66</v>
      </c>
      <c r="L143" s="6">
        <v>66</v>
      </c>
      <c r="M143" s="290"/>
      <c r="N143" s="290"/>
      <c r="O143" s="290"/>
      <c r="P143" s="36"/>
    </row>
    <row r="144" spans="1:16" s="283" customFormat="1" ht="25.5">
      <c r="A144" s="300">
        <f t="shared" si="7"/>
        <v>121</v>
      </c>
      <c r="B144" s="36" t="s">
        <v>1866</v>
      </c>
      <c r="C144" s="2" t="s">
        <v>17</v>
      </c>
      <c r="D144" s="6">
        <v>1</v>
      </c>
      <c r="E144" s="22" t="s">
        <v>1719</v>
      </c>
      <c r="F144" s="22" t="s">
        <v>1719</v>
      </c>
      <c r="G144" s="6">
        <v>1</v>
      </c>
      <c r="H144" s="6">
        <v>1</v>
      </c>
      <c r="I144" s="36" t="s">
        <v>74</v>
      </c>
      <c r="J144" s="36" t="s">
        <v>74</v>
      </c>
      <c r="K144" s="6">
        <v>48</v>
      </c>
      <c r="L144" s="6">
        <v>48</v>
      </c>
      <c r="M144" s="290"/>
      <c r="N144" s="290"/>
      <c r="O144" s="290"/>
      <c r="P144" s="36"/>
    </row>
    <row r="145" spans="1:16" s="283" customFormat="1" ht="38.25">
      <c r="A145" s="300">
        <f t="shared" si="7"/>
        <v>122</v>
      </c>
      <c r="B145" s="36" t="s">
        <v>472</v>
      </c>
      <c r="C145" s="2" t="s">
        <v>10</v>
      </c>
      <c r="D145" s="36">
        <v>1</v>
      </c>
      <c r="E145" s="6" t="s">
        <v>1867</v>
      </c>
      <c r="F145" s="6" t="s">
        <v>1867</v>
      </c>
      <c r="G145" s="6">
        <v>3</v>
      </c>
      <c r="H145" s="6">
        <v>3</v>
      </c>
      <c r="I145" s="36" t="s">
        <v>74</v>
      </c>
      <c r="J145" s="36" t="s">
        <v>74</v>
      </c>
      <c r="K145" s="6">
        <v>183</v>
      </c>
      <c r="L145" s="6">
        <v>183</v>
      </c>
      <c r="M145" s="290"/>
      <c r="N145" s="290"/>
      <c r="O145" s="290"/>
      <c r="P145" s="300"/>
    </row>
    <row r="146" spans="1:16" s="283" customFormat="1" ht="25.5">
      <c r="A146" s="300">
        <f t="shared" si="7"/>
        <v>123</v>
      </c>
      <c r="B146" s="36" t="s">
        <v>473</v>
      </c>
      <c r="C146" s="2" t="s">
        <v>10</v>
      </c>
      <c r="D146" s="6">
        <v>1</v>
      </c>
      <c r="E146" s="6" t="s">
        <v>471</v>
      </c>
      <c r="F146" s="6" t="s">
        <v>471</v>
      </c>
      <c r="G146" s="6">
        <v>2</v>
      </c>
      <c r="H146" s="6">
        <v>2</v>
      </c>
      <c r="I146" s="36" t="s">
        <v>74</v>
      </c>
      <c r="J146" s="36" t="s">
        <v>74</v>
      </c>
      <c r="K146" s="6">
        <v>66</v>
      </c>
      <c r="L146" s="6">
        <v>66</v>
      </c>
      <c r="M146" s="290"/>
      <c r="N146" s="290"/>
      <c r="O146" s="290"/>
      <c r="P146" s="36"/>
    </row>
    <row r="147" spans="1:16" s="283" customFormat="1" ht="25.5">
      <c r="A147" s="300">
        <f t="shared" si="7"/>
        <v>124</v>
      </c>
      <c r="B147" s="36" t="s">
        <v>1868</v>
      </c>
      <c r="C147" s="2" t="s">
        <v>10</v>
      </c>
      <c r="D147" s="6">
        <v>1</v>
      </c>
      <c r="E147" s="6" t="s">
        <v>1869</v>
      </c>
      <c r="F147" s="6" t="s">
        <v>1869</v>
      </c>
      <c r="G147" s="6">
        <v>3</v>
      </c>
      <c r="H147" s="6">
        <v>3</v>
      </c>
      <c r="I147" s="36" t="s">
        <v>74</v>
      </c>
      <c r="J147" s="36" t="s">
        <v>74</v>
      </c>
      <c r="K147" s="6">
        <v>66</v>
      </c>
      <c r="L147" s="6">
        <v>66</v>
      </c>
      <c r="M147" s="290"/>
      <c r="N147" s="290"/>
      <c r="O147" s="290"/>
      <c r="P147" s="36"/>
    </row>
    <row r="148" spans="1:16" s="283" customFormat="1" ht="38.25">
      <c r="A148" s="300">
        <f t="shared" si="7"/>
        <v>125</v>
      </c>
      <c r="B148" s="36" t="s">
        <v>474</v>
      </c>
      <c r="C148" s="2" t="s">
        <v>16</v>
      </c>
      <c r="D148" s="6">
        <v>1</v>
      </c>
      <c r="E148" s="6" t="s">
        <v>475</v>
      </c>
      <c r="F148" s="6" t="s">
        <v>475</v>
      </c>
      <c r="G148" s="6">
        <v>3</v>
      </c>
      <c r="H148" s="6">
        <v>3</v>
      </c>
      <c r="I148" s="36" t="s">
        <v>406</v>
      </c>
      <c r="J148" s="36" t="s">
        <v>406</v>
      </c>
      <c r="K148" s="6">
        <v>45</v>
      </c>
      <c r="L148" s="6">
        <v>45</v>
      </c>
      <c r="M148" s="290"/>
      <c r="N148" s="290"/>
      <c r="O148" s="290"/>
      <c r="P148" s="36"/>
    </row>
    <row r="149" spans="1:16" s="283" customFormat="1" ht="25.5">
      <c r="A149" s="300">
        <f t="shared" si="7"/>
        <v>126</v>
      </c>
      <c r="B149" s="36" t="s">
        <v>1870</v>
      </c>
      <c r="C149" s="2" t="s">
        <v>16</v>
      </c>
      <c r="D149" s="6">
        <v>1</v>
      </c>
      <c r="E149" s="6" t="s">
        <v>1713</v>
      </c>
      <c r="F149" s="6" t="s">
        <v>1713</v>
      </c>
      <c r="G149" s="6">
        <v>3</v>
      </c>
      <c r="H149" s="6">
        <v>3</v>
      </c>
      <c r="I149" s="36" t="s">
        <v>1722</v>
      </c>
      <c r="J149" s="36" t="s">
        <v>1722</v>
      </c>
      <c r="K149" s="6">
        <v>11</v>
      </c>
      <c r="L149" s="6">
        <v>11</v>
      </c>
      <c r="M149" s="290"/>
      <c r="N149" s="290"/>
      <c r="O149" s="290"/>
      <c r="P149" s="36"/>
    </row>
    <row r="150" spans="1:16" s="283" customFormat="1" ht="51">
      <c r="A150" s="300">
        <f t="shared" si="7"/>
        <v>127</v>
      </c>
      <c r="B150" s="36" t="s">
        <v>1871</v>
      </c>
      <c r="C150" s="2" t="s">
        <v>16</v>
      </c>
      <c r="D150" s="6">
        <v>1</v>
      </c>
      <c r="E150" s="6" t="s">
        <v>1703</v>
      </c>
      <c r="F150" s="6" t="s">
        <v>1703</v>
      </c>
      <c r="G150" s="6">
        <v>3</v>
      </c>
      <c r="H150" s="6">
        <v>3</v>
      </c>
      <c r="I150" s="36" t="s">
        <v>476</v>
      </c>
      <c r="J150" s="36" t="s">
        <v>476</v>
      </c>
      <c r="K150" s="6">
        <v>280</v>
      </c>
      <c r="L150" s="6">
        <v>280</v>
      </c>
      <c r="M150" s="290"/>
      <c r="N150" s="290"/>
      <c r="O150" s="290"/>
      <c r="P150" s="36"/>
    </row>
    <row r="151" spans="1:16" s="283" customFormat="1" ht="38.25">
      <c r="A151" s="300">
        <f t="shared" si="7"/>
        <v>128</v>
      </c>
      <c r="B151" s="36" t="s">
        <v>477</v>
      </c>
      <c r="C151" s="2" t="s">
        <v>16</v>
      </c>
      <c r="D151" s="36">
        <v>1</v>
      </c>
      <c r="E151" s="6" t="s">
        <v>1872</v>
      </c>
      <c r="F151" s="6" t="s">
        <v>1872</v>
      </c>
      <c r="G151" s="6">
        <v>3</v>
      </c>
      <c r="H151" s="6">
        <v>3</v>
      </c>
      <c r="I151" s="36" t="s">
        <v>1722</v>
      </c>
      <c r="J151" s="36" t="s">
        <v>1722</v>
      </c>
      <c r="K151" s="36">
        <v>10</v>
      </c>
      <c r="L151" s="36">
        <v>10</v>
      </c>
      <c r="M151" s="290"/>
      <c r="N151" s="290"/>
      <c r="O151" s="290"/>
      <c r="P151" s="36"/>
    </row>
    <row r="152" spans="1:16" s="283" customFormat="1" ht="38.25">
      <c r="A152" s="300">
        <f t="shared" si="7"/>
        <v>129</v>
      </c>
      <c r="B152" s="36" t="s">
        <v>1873</v>
      </c>
      <c r="C152" s="2" t="s">
        <v>16</v>
      </c>
      <c r="D152" s="36">
        <v>1</v>
      </c>
      <c r="E152" s="6" t="s">
        <v>1872</v>
      </c>
      <c r="F152" s="6" t="s">
        <v>1872</v>
      </c>
      <c r="G152" s="6">
        <v>3</v>
      </c>
      <c r="H152" s="6">
        <v>3</v>
      </c>
      <c r="I152" s="36" t="s">
        <v>1722</v>
      </c>
      <c r="J152" s="36" t="s">
        <v>1722</v>
      </c>
      <c r="K152" s="36">
        <v>128</v>
      </c>
      <c r="L152" s="36">
        <v>128</v>
      </c>
      <c r="M152" s="290"/>
      <c r="N152" s="290"/>
      <c r="O152" s="290"/>
      <c r="P152" s="36"/>
    </row>
    <row r="153" spans="1:16" s="283" customFormat="1" ht="25.5">
      <c r="A153" s="308">
        <f>SUM(A152+1)</f>
        <v>130</v>
      </c>
      <c r="B153" s="306" t="s">
        <v>1874</v>
      </c>
      <c r="C153" s="310" t="s">
        <v>16</v>
      </c>
      <c r="D153" s="307">
        <v>1</v>
      </c>
      <c r="E153" s="307" t="s">
        <v>1714</v>
      </c>
      <c r="F153" s="307" t="s">
        <v>1714</v>
      </c>
      <c r="G153" s="307">
        <v>3</v>
      </c>
      <c r="H153" s="307">
        <v>3</v>
      </c>
      <c r="I153" s="36" t="s">
        <v>1722</v>
      </c>
      <c r="J153" s="36" t="s">
        <v>1722</v>
      </c>
      <c r="K153" s="306">
        <v>110</v>
      </c>
      <c r="L153" s="306">
        <v>110</v>
      </c>
      <c r="M153" s="290"/>
      <c r="N153" s="290"/>
      <c r="O153" s="290"/>
      <c r="P153" s="306"/>
    </row>
    <row r="154" spans="1:16" s="283" customFormat="1" ht="25.5">
      <c r="A154" s="308">
        <f>SUM(A153+1)</f>
        <v>131</v>
      </c>
      <c r="B154" s="306" t="s">
        <v>2092</v>
      </c>
      <c r="C154" s="310" t="s">
        <v>16</v>
      </c>
      <c r="D154" s="307">
        <v>1</v>
      </c>
      <c r="E154" s="307" t="s">
        <v>2093</v>
      </c>
      <c r="F154" s="307" t="s">
        <v>2093</v>
      </c>
      <c r="G154" s="307">
        <v>3</v>
      </c>
      <c r="H154" s="307">
        <v>2</v>
      </c>
      <c r="I154" s="36" t="s">
        <v>1722</v>
      </c>
      <c r="J154" s="36" t="s">
        <v>1722</v>
      </c>
      <c r="K154" s="306">
        <v>46</v>
      </c>
      <c r="L154" s="306">
        <v>46</v>
      </c>
      <c r="M154" s="290"/>
      <c r="N154" s="290"/>
      <c r="O154" s="290"/>
      <c r="P154" s="306"/>
    </row>
    <row r="155" spans="1:16" s="283" customFormat="1">
      <c r="A155" s="436"/>
      <c r="B155" s="428" t="s">
        <v>478</v>
      </c>
      <c r="C155" s="428"/>
      <c r="D155" s="316"/>
      <c r="E155" s="428"/>
      <c r="F155" s="428"/>
      <c r="G155" s="428"/>
      <c r="H155" s="428"/>
      <c r="I155" s="428"/>
      <c r="J155" s="428"/>
      <c r="K155" s="439"/>
      <c r="L155" s="439"/>
      <c r="M155" s="290"/>
      <c r="N155" s="290"/>
      <c r="O155" s="290"/>
      <c r="P155" s="440"/>
    </row>
    <row r="156" spans="1:16" s="283" customFormat="1" ht="38.25">
      <c r="A156" s="298">
        <f>SUM(A154+1)</f>
        <v>132</v>
      </c>
      <c r="B156" s="299" t="s">
        <v>479</v>
      </c>
      <c r="C156" s="303" t="s">
        <v>218</v>
      </c>
      <c r="D156" s="299">
        <v>1</v>
      </c>
      <c r="E156" s="313" t="s">
        <v>508</v>
      </c>
      <c r="F156" s="313" t="s">
        <v>508</v>
      </c>
      <c r="G156" s="293">
        <v>2</v>
      </c>
      <c r="H156" s="293">
        <v>2</v>
      </c>
      <c r="I156" s="299" t="s">
        <v>2121</v>
      </c>
      <c r="J156" s="299" t="s">
        <v>2121</v>
      </c>
      <c r="K156" s="299">
        <v>20</v>
      </c>
      <c r="L156" s="299">
        <v>20</v>
      </c>
      <c r="M156" s="290"/>
      <c r="N156" s="290"/>
      <c r="O156" s="290"/>
    </row>
    <row r="157" spans="1:16" s="283" customFormat="1" ht="38.25">
      <c r="A157" s="300">
        <f>SUM(A156+1)</f>
        <v>133</v>
      </c>
      <c r="B157" s="26" t="s">
        <v>1875</v>
      </c>
      <c r="C157" s="2" t="s">
        <v>219</v>
      </c>
      <c r="D157" s="6">
        <v>1</v>
      </c>
      <c r="E157" s="6" t="s">
        <v>1701</v>
      </c>
      <c r="F157" s="6" t="s">
        <v>1701</v>
      </c>
      <c r="G157" s="6">
        <v>2</v>
      </c>
      <c r="H157" s="6">
        <v>2</v>
      </c>
      <c r="I157" s="36" t="s">
        <v>480</v>
      </c>
      <c r="J157" s="36" t="s">
        <v>480</v>
      </c>
      <c r="K157" s="6">
        <v>112</v>
      </c>
      <c r="L157" s="6">
        <v>112</v>
      </c>
      <c r="M157" s="290"/>
      <c r="N157" s="290"/>
      <c r="O157" s="290"/>
      <c r="P157" s="31"/>
    </row>
    <row r="158" spans="1:16" s="283" customFormat="1" ht="51">
      <c r="A158" s="300">
        <f t="shared" ref="A158:A208" si="9">SUM(A157+1)</f>
        <v>134</v>
      </c>
      <c r="B158" s="36" t="s">
        <v>1876</v>
      </c>
      <c r="C158" s="2" t="s">
        <v>219</v>
      </c>
      <c r="D158" s="6">
        <v>1</v>
      </c>
      <c r="E158" s="6" t="s">
        <v>1758</v>
      </c>
      <c r="F158" s="6" t="s">
        <v>1758</v>
      </c>
      <c r="G158" s="6">
        <v>2</v>
      </c>
      <c r="H158" s="6">
        <v>2</v>
      </c>
      <c r="I158" s="36" t="s">
        <v>346</v>
      </c>
      <c r="J158" s="36" t="s">
        <v>346</v>
      </c>
      <c r="K158" s="36">
        <v>161</v>
      </c>
      <c r="L158" s="36">
        <v>161</v>
      </c>
      <c r="M158" s="290"/>
      <c r="N158" s="290"/>
      <c r="O158" s="290"/>
      <c r="P158" s="19"/>
    </row>
    <row r="159" spans="1:16" s="283" customFormat="1" ht="38.25">
      <c r="A159" s="300">
        <f t="shared" si="9"/>
        <v>135</v>
      </c>
      <c r="B159" s="26" t="s">
        <v>1877</v>
      </c>
      <c r="C159" s="2" t="s">
        <v>219</v>
      </c>
      <c r="D159" s="36">
        <v>1</v>
      </c>
      <c r="E159" s="6" t="s">
        <v>1878</v>
      </c>
      <c r="F159" s="6" t="s">
        <v>1878</v>
      </c>
      <c r="G159" s="6">
        <v>2</v>
      </c>
      <c r="H159" s="6">
        <v>2</v>
      </c>
      <c r="I159" s="36" t="s">
        <v>480</v>
      </c>
      <c r="J159" s="36" t="s">
        <v>480</v>
      </c>
      <c r="K159" s="36">
        <v>56</v>
      </c>
      <c r="L159" s="36">
        <v>56</v>
      </c>
      <c r="M159" s="290"/>
      <c r="N159" s="290"/>
      <c r="O159" s="290"/>
      <c r="P159" s="19"/>
    </row>
    <row r="160" spans="1:16" s="283" customFormat="1" ht="51">
      <c r="A160" s="300">
        <f t="shared" si="9"/>
        <v>136</v>
      </c>
      <c r="B160" s="36" t="s">
        <v>1879</v>
      </c>
      <c r="C160" s="2" t="s">
        <v>979</v>
      </c>
      <c r="D160" s="6">
        <v>1</v>
      </c>
      <c r="E160" s="292" t="s">
        <v>1715</v>
      </c>
      <c r="F160" s="292" t="s">
        <v>1715</v>
      </c>
      <c r="G160" s="6">
        <v>1</v>
      </c>
      <c r="H160" s="6">
        <v>1</v>
      </c>
      <c r="I160" s="36" t="s">
        <v>312</v>
      </c>
      <c r="J160" s="36" t="s">
        <v>312</v>
      </c>
      <c r="K160" s="293">
        <v>100</v>
      </c>
      <c r="L160" s="293">
        <v>100</v>
      </c>
      <c r="M160" s="290"/>
      <c r="N160" s="290"/>
      <c r="O160" s="290"/>
      <c r="P160" s="19"/>
    </row>
    <row r="161" spans="1:16" s="283" customFormat="1" ht="25.5">
      <c r="A161" s="300">
        <f t="shared" si="9"/>
        <v>137</v>
      </c>
      <c r="B161" s="36" t="s">
        <v>1880</v>
      </c>
      <c r="C161" s="2" t="s">
        <v>481</v>
      </c>
      <c r="D161" s="6">
        <v>1</v>
      </c>
      <c r="E161" s="22" t="s">
        <v>482</v>
      </c>
      <c r="F161" s="22" t="s">
        <v>482</v>
      </c>
      <c r="G161" s="6">
        <v>1</v>
      </c>
      <c r="H161" s="6">
        <v>1</v>
      </c>
      <c r="I161" s="36" t="s">
        <v>377</v>
      </c>
      <c r="J161" s="36" t="s">
        <v>377</v>
      </c>
      <c r="K161" s="6">
        <v>12</v>
      </c>
      <c r="L161" s="6">
        <v>12</v>
      </c>
      <c r="M161" s="290"/>
      <c r="N161" s="290"/>
      <c r="O161" s="290"/>
      <c r="P161" s="19"/>
    </row>
    <row r="162" spans="1:16" s="283" customFormat="1" ht="38.25">
      <c r="A162" s="300">
        <f t="shared" si="9"/>
        <v>138</v>
      </c>
      <c r="B162" s="27" t="s">
        <v>2094</v>
      </c>
      <c r="C162" s="2" t="s">
        <v>2095</v>
      </c>
      <c r="D162" s="6">
        <v>1</v>
      </c>
      <c r="E162" s="22" t="s">
        <v>2096</v>
      </c>
      <c r="F162" s="22" t="s">
        <v>2096</v>
      </c>
      <c r="G162" s="6">
        <v>1</v>
      </c>
      <c r="H162" s="6">
        <v>1</v>
      </c>
      <c r="I162" s="36" t="s">
        <v>247</v>
      </c>
      <c r="J162" s="36" t="s">
        <v>247</v>
      </c>
      <c r="K162" s="6">
        <v>26</v>
      </c>
      <c r="L162" s="6">
        <v>26</v>
      </c>
      <c r="M162" s="290"/>
      <c r="N162" s="290"/>
      <c r="O162" s="290"/>
      <c r="P162" s="19"/>
    </row>
    <row r="163" spans="1:16" s="283" customFormat="1" ht="25.5">
      <c r="A163" s="300">
        <f t="shared" si="9"/>
        <v>139</v>
      </c>
      <c r="B163" s="36" t="s">
        <v>1881</v>
      </c>
      <c r="C163" s="2" t="s">
        <v>408</v>
      </c>
      <c r="D163" s="36">
        <v>1</v>
      </c>
      <c r="E163" s="14" t="s">
        <v>484</v>
      </c>
      <c r="F163" s="14" t="s">
        <v>484</v>
      </c>
      <c r="G163" s="6">
        <v>1</v>
      </c>
      <c r="H163" s="6">
        <v>1</v>
      </c>
      <c r="I163" s="36" t="s">
        <v>409</v>
      </c>
      <c r="J163" s="36" t="s">
        <v>409</v>
      </c>
      <c r="K163" s="36">
        <v>20</v>
      </c>
      <c r="L163" s="36">
        <v>20</v>
      </c>
      <c r="M163" s="290"/>
      <c r="N163" s="290"/>
      <c r="O163" s="290"/>
      <c r="P163" s="291"/>
    </row>
    <row r="164" spans="1:16" s="283" customFormat="1" ht="38.25">
      <c r="A164" s="300">
        <f t="shared" si="9"/>
        <v>140</v>
      </c>
      <c r="B164" s="300" t="s">
        <v>2122</v>
      </c>
      <c r="C164" s="2" t="s">
        <v>410</v>
      </c>
      <c r="D164" s="6">
        <v>1</v>
      </c>
      <c r="E164" s="22" t="s">
        <v>1716</v>
      </c>
      <c r="F164" s="22" t="s">
        <v>1716</v>
      </c>
      <c r="G164" s="6">
        <v>2</v>
      </c>
      <c r="H164" s="6">
        <v>2</v>
      </c>
      <c r="I164" s="36" t="s">
        <v>1722</v>
      </c>
      <c r="J164" s="36" t="s">
        <v>1722</v>
      </c>
      <c r="K164" s="6">
        <v>300</v>
      </c>
      <c r="L164" s="6">
        <v>300</v>
      </c>
      <c r="M164" s="290"/>
      <c r="N164" s="290"/>
      <c r="O164" s="290"/>
      <c r="P164" s="300"/>
    </row>
    <row r="165" spans="1:16" s="283" customFormat="1">
      <c r="A165" s="300">
        <f t="shared" si="9"/>
        <v>141</v>
      </c>
      <c r="B165" s="36" t="s">
        <v>456</v>
      </c>
      <c r="C165" s="2" t="s">
        <v>220</v>
      </c>
      <c r="D165" s="6">
        <v>1</v>
      </c>
      <c r="E165" s="21" t="s">
        <v>486</v>
      </c>
      <c r="F165" s="21" t="s">
        <v>486</v>
      </c>
      <c r="G165" s="6">
        <v>1</v>
      </c>
      <c r="H165" s="6">
        <v>1</v>
      </c>
      <c r="I165" s="36" t="s">
        <v>27</v>
      </c>
      <c r="J165" s="36" t="s">
        <v>27</v>
      </c>
      <c r="K165" s="6">
        <v>26</v>
      </c>
      <c r="L165" s="6">
        <v>26</v>
      </c>
      <c r="M165" s="290"/>
      <c r="N165" s="290"/>
      <c r="O165" s="290"/>
      <c r="P165" s="36"/>
    </row>
    <row r="166" spans="1:16" s="283" customFormat="1" ht="25.5">
      <c r="A166" s="300">
        <f t="shared" si="9"/>
        <v>142</v>
      </c>
      <c r="B166" s="36" t="s">
        <v>1882</v>
      </c>
      <c r="C166" s="2" t="s">
        <v>220</v>
      </c>
      <c r="D166" s="36">
        <v>1</v>
      </c>
      <c r="E166" s="21" t="s">
        <v>487</v>
      </c>
      <c r="F166" s="21" t="s">
        <v>487</v>
      </c>
      <c r="G166" s="6">
        <v>1</v>
      </c>
      <c r="H166" s="6">
        <v>1</v>
      </c>
      <c r="I166" s="36" t="s">
        <v>27</v>
      </c>
      <c r="J166" s="36" t="s">
        <v>27</v>
      </c>
      <c r="K166" s="36">
        <v>50</v>
      </c>
      <c r="L166" s="36">
        <v>50</v>
      </c>
      <c r="M166" s="290"/>
      <c r="N166" s="290"/>
      <c r="O166" s="290"/>
      <c r="P166" s="36"/>
    </row>
    <row r="167" spans="1:16" s="283" customFormat="1" ht="25.5">
      <c r="A167" s="300">
        <f t="shared" si="9"/>
        <v>143</v>
      </c>
      <c r="B167" s="36" t="s">
        <v>488</v>
      </c>
      <c r="C167" s="2" t="s">
        <v>412</v>
      </c>
      <c r="D167" s="6">
        <v>1</v>
      </c>
      <c r="E167" s="6" t="s">
        <v>1725</v>
      </c>
      <c r="F167" s="6" t="s">
        <v>1725</v>
      </c>
      <c r="G167" s="6">
        <v>1</v>
      </c>
      <c r="H167" s="6">
        <v>1</v>
      </c>
      <c r="I167" s="36" t="s">
        <v>414</v>
      </c>
      <c r="J167" s="36" t="s">
        <v>414</v>
      </c>
      <c r="K167" s="6">
        <v>7</v>
      </c>
      <c r="L167" s="6">
        <v>7</v>
      </c>
      <c r="M167" s="290"/>
      <c r="N167" s="290"/>
      <c r="O167" s="290"/>
      <c r="P167" s="36"/>
    </row>
    <row r="168" spans="1:16" s="283" customFormat="1" ht="25.5">
      <c r="A168" s="300">
        <f t="shared" si="9"/>
        <v>144</v>
      </c>
      <c r="B168" s="36" t="s">
        <v>2097</v>
      </c>
      <c r="C168" s="2" t="s">
        <v>412</v>
      </c>
      <c r="D168" s="6">
        <v>1</v>
      </c>
      <c r="E168" s="6" t="s">
        <v>2098</v>
      </c>
      <c r="F168" s="6" t="s">
        <v>2098</v>
      </c>
      <c r="G168" s="6">
        <v>1</v>
      </c>
      <c r="H168" s="6">
        <v>1</v>
      </c>
      <c r="I168" s="36" t="s">
        <v>247</v>
      </c>
      <c r="J168" s="36" t="s">
        <v>247</v>
      </c>
      <c r="K168" s="6">
        <v>40</v>
      </c>
      <c r="L168" s="6">
        <v>40</v>
      </c>
      <c r="M168" s="290"/>
      <c r="N168" s="290"/>
      <c r="O168" s="290"/>
      <c r="P168" s="36"/>
    </row>
    <row r="169" spans="1:16" s="283" customFormat="1" ht="25.5">
      <c r="A169" s="300">
        <f t="shared" si="9"/>
        <v>145</v>
      </c>
      <c r="B169" s="36" t="s">
        <v>1883</v>
      </c>
      <c r="C169" s="2" t="s">
        <v>222</v>
      </c>
      <c r="D169" s="6">
        <v>1</v>
      </c>
      <c r="E169" s="6" t="s">
        <v>418</v>
      </c>
      <c r="F169" s="6" t="s">
        <v>418</v>
      </c>
      <c r="G169" s="6">
        <v>2</v>
      </c>
      <c r="H169" s="6">
        <v>2</v>
      </c>
      <c r="I169" s="36" t="s">
        <v>246</v>
      </c>
      <c r="J169" s="36" t="s">
        <v>246</v>
      </c>
      <c r="K169" s="6">
        <v>39</v>
      </c>
      <c r="L169" s="6">
        <v>39</v>
      </c>
      <c r="M169" s="290"/>
      <c r="N169" s="290"/>
      <c r="O169" s="290"/>
      <c r="P169" s="300"/>
    </row>
    <row r="170" spans="1:16" s="283" customFormat="1" ht="38.25">
      <c r="A170" s="300">
        <f t="shared" si="9"/>
        <v>146</v>
      </c>
      <c r="B170" s="36" t="s">
        <v>489</v>
      </c>
      <c r="C170" s="2" t="s">
        <v>223</v>
      </c>
      <c r="D170" s="36">
        <v>1</v>
      </c>
      <c r="E170" s="6" t="s">
        <v>415</v>
      </c>
      <c r="F170" s="6" t="s">
        <v>415</v>
      </c>
      <c r="G170" s="6">
        <v>2</v>
      </c>
      <c r="H170" s="6">
        <v>2</v>
      </c>
      <c r="I170" s="36" t="s">
        <v>416</v>
      </c>
      <c r="J170" s="36" t="s">
        <v>416</v>
      </c>
      <c r="K170" s="6">
        <v>55</v>
      </c>
      <c r="L170" s="6">
        <v>55</v>
      </c>
      <c r="M170" s="290"/>
      <c r="N170" s="290"/>
      <c r="O170" s="290"/>
      <c r="P170" s="325"/>
    </row>
    <row r="171" spans="1:16" s="283" customFormat="1" ht="25.5">
      <c r="A171" s="300">
        <f t="shared" si="9"/>
        <v>147</v>
      </c>
      <c r="B171" s="36" t="s">
        <v>490</v>
      </c>
      <c r="C171" s="2" t="s">
        <v>223</v>
      </c>
      <c r="D171" s="6">
        <v>1</v>
      </c>
      <c r="E171" s="21" t="s">
        <v>401</v>
      </c>
      <c r="F171" s="21" t="s">
        <v>401</v>
      </c>
      <c r="G171" s="6">
        <v>2</v>
      </c>
      <c r="H171" s="6">
        <v>2</v>
      </c>
      <c r="I171" s="36" t="s">
        <v>1718</v>
      </c>
      <c r="J171" s="36" t="s">
        <v>1718</v>
      </c>
      <c r="K171" s="36">
        <v>79</v>
      </c>
      <c r="L171" s="36">
        <v>79</v>
      </c>
      <c r="M171" s="290"/>
      <c r="N171" s="290"/>
      <c r="O171" s="290"/>
      <c r="P171" s="300"/>
    </row>
    <row r="172" spans="1:16" s="283" customFormat="1" ht="38.25">
      <c r="A172" s="300">
        <f t="shared" si="9"/>
        <v>148</v>
      </c>
      <c r="B172" s="326" t="s">
        <v>1884</v>
      </c>
      <c r="C172" s="2" t="s">
        <v>491</v>
      </c>
      <c r="D172" s="6">
        <v>1</v>
      </c>
      <c r="E172" s="21" t="s">
        <v>404</v>
      </c>
      <c r="F172" s="21" t="s">
        <v>404</v>
      </c>
      <c r="G172" s="6">
        <v>1</v>
      </c>
      <c r="H172" s="6">
        <v>1</v>
      </c>
      <c r="I172" s="294" t="s">
        <v>492</v>
      </c>
      <c r="J172" s="294" t="s">
        <v>492</v>
      </c>
      <c r="K172" s="36">
        <v>54</v>
      </c>
      <c r="L172" s="36">
        <v>54</v>
      </c>
      <c r="M172" s="290"/>
      <c r="N172" s="290"/>
      <c r="O172" s="290"/>
      <c r="P172" s="300"/>
    </row>
    <row r="173" spans="1:16" s="283" customFormat="1" ht="38.25">
      <c r="A173" s="300">
        <f t="shared" si="9"/>
        <v>149</v>
      </c>
      <c r="B173" s="294" t="s">
        <v>456</v>
      </c>
      <c r="C173" s="2" t="s">
        <v>491</v>
      </c>
      <c r="D173" s="6">
        <v>1</v>
      </c>
      <c r="E173" s="21" t="s">
        <v>588</v>
      </c>
      <c r="F173" s="21" t="s">
        <v>588</v>
      </c>
      <c r="G173" s="6">
        <v>1</v>
      </c>
      <c r="H173" s="6">
        <v>1</v>
      </c>
      <c r="I173" s="294" t="s">
        <v>492</v>
      </c>
      <c r="J173" s="294" t="s">
        <v>492</v>
      </c>
      <c r="K173" s="36">
        <v>65</v>
      </c>
      <c r="L173" s="36">
        <v>65</v>
      </c>
      <c r="M173" s="290"/>
      <c r="N173" s="290"/>
      <c r="O173" s="290"/>
      <c r="P173" s="300"/>
    </row>
    <row r="174" spans="1:16" s="283" customFormat="1" ht="38.25">
      <c r="A174" s="300">
        <f t="shared" si="9"/>
        <v>150</v>
      </c>
      <c r="B174" s="36" t="s">
        <v>1885</v>
      </c>
      <c r="C174" s="2" t="s">
        <v>161</v>
      </c>
      <c r="D174" s="36">
        <v>1</v>
      </c>
      <c r="E174" s="6" t="s">
        <v>1886</v>
      </c>
      <c r="F174" s="6" t="s">
        <v>1886</v>
      </c>
      <c r="G174" s="6">
        <v>1</v>
      </c>
      <c r="H174" s="6">
        <v>1</v>
      </c>
      <c r="I174" s="36" t="s">
        <v>494</v>
      </c>
      <c r="J174" s="36" t="s">
        <v>494</v>
      </c>
      <c r="K174" s="6">
        <v>67</v>
      </c>
      <c r="L174" s="6">
        <v>67</v>
      </c>
      <c r="M174" s="290"/>
      <c r="N174" s="290"/>
      <c r="O174" s="290"/>
      <c r="P174" s="300"/>
    </row>
    <row r="175" spans="1:16" s="283" customFormat="1" ht="25.5">
      <c r="A175" s="300">
        <f t="shared" si="9"/>
        <v>151</v>
      </c>
      <c r="B175" s="36" t="s">
        <v>1887</v>
      </c>
      <c r="C175" s="2" t="s">
        <v>161</v>
      </c>
      <c r="D175" s="36">
        <v>1</v>
      </c>
      <c r="E175" s="6" t="s">
        <v>1886</v>
      </c>
      <c r="F175" s="6" t="s">
        <v>1886</v>
      </c>
      <c r="G175" s="6">
        <v>1</v>
      </c>
      <c r="H175" s="6">
        <v>1</v>
      </c>
      <c r="I175" s="36" t="s">
        <v>494</v>
      </c>
      <c r="J175" s="36" t="s">
        <v>494</v>
      </c>
      <c r="K175" s="6">
        <v>20</v>
      </c>
      <c r="L175" s="6">
        <v>20</v>
      </c>
      <c r="M175" s="290"/>
      <c r="N175" s="290"/>
      <c r="O175" s="290"/>
      <c r="P175" s="300"/>
    </row>
    <row r="176" spans="1:16" s="283" customFormat="1" ht="25.5">
      <c r="A176" s="300">
        <f t="shared" si="9"/>
        <v>152</v>
      </c>
      <c r="B176" s="36" t="s">
        <v>495</v>
      </c>
      <c r="C176" s="2" t="s">
        <v>161</v>
      </c>
      <c r="D176" s="6">
        <v>1</v>
      </c>
      <c r="E176" s="6" t="s">
        <v>1719</v>
      </c>
      <c r="F176" s="6" t="s">
        <v>1719</v>
      </c>
      <c r="G176" s="6">
        <v>1</v>
      </c>
      <c r="H176" s="6">
        <v>1</v>
      </c>
      <c r="I176" s="36" t="s">
        <v>27</v>
      </c>
      <c r="J176" s="36" t="s">
        <v>27</v>
      </c>
      <c r="K176" s="6">
        <v>30</v>
      </c>
      <c r="L176" s="6">
        <v>30</v>
      </c>
      <c r="M176" s="290"/>
      <c r="N176" s="290"/>
      <c r="O176" s="290"/>
      <c r="P176" s="300"/>
    </row>
    <row r="177" spans="1:16" s="283" customFormat="1">
      <c r="A177" s="300">
        <f t="shared" si="9"/>
        <v>153</v>
      </c>
      <c r="B177" s="27" t="s">
        <v>496</v>
      </c>
      <c r="C177" s="2" t="s">
        <v>986</v>
      </c>
      <c r="D177" s="6">
        <v>1</v>
      </c>
      <c r="E177" s="6" t="s">
        <v>1717</v>
      </c>
      <c r="F177" s="6" t="s">
        <v>1717</v>
      </c>
      <c r="G177" s="6">
        <v>1</v>
      </c>
      <c r="H177" s="6">
        <v>1</v>
      </c>
      <c r="I177" s="36" t="s">
        <v>409</v>
      </c>
      <c r="J177" s="36" t="s">
        <v>409</v>
      </c>
      <c r="K177" s="6">
        <v>16</v>
      </c>
      <c r="L177" s="6">
        <v>16</v>
      </c>
      <c r="M177" s="290"/>
      <c r="N177" s="290"/>
      <c r="O177" s="290"/>
      <c r="P177" s="327"/>
    </row>
    <row r="178" spans="1:16" s="283" customFormat="1" ht="25.5">
      <c r="A178" s="300">
        <f t="shared" si="9"/>
        <v>154</v>
      </c>
      <c r="B178" s="27" t="s">
        <v>1888</v>
      </c>
      <c r="C178" s="2" t="s">
        <v>986</v>
      </c>
      <c r="D178" s="6">
        <v>1</v>
      </c>
      <c r="E178" s="6" t="s">
        <v>2079</v>
      </c>
      <c r="F178" s="6" t="s">
        <v>2079</v>
      </c>
      <c r="G178" s="6">
        <v>2</v>
      </c>
      <c r="H178" s="6">
        <v>2</v>
      </c>
      <c r="I178" s="36" t="s">
        <v>2099</v>
      </c>
      <c r="J178" s="36" t="s">
        <v>2099</v>
      </c>
      <c r="K178" s="6">
        <v>30</v>
      </c>
      <c r="L178" s="6">
        <v>30</v>
      </c>
      <c r="M178" s="290"/>
      <c r="N178" s="290"/>
      <c r="O178" s="290"/>
      <c r="P178" s="295"/>
    </row>
    <row r="179" spans="1:16" s="283" customFormat="1" ht="25.5">
      <c r="A179" s="300">
        <f t="shared" si="9"/>
        <v>155</v>
      </c>
      <c r="B179" s="36" t="s">
        <v>1889</v>
      </c>
      <c r="C179" s="2" t="s">
        <v>224</v>
      </c>
      <c r="D179" s="6">
        <v>1</v>
      </c>
      <c r="E179" s="21" t="s">
        <v>511</v>
      </c>
      <c r="F179" s="21" t="s">
        <v>511</v>
      </c>
      <c r="G179" s="6">
        <v>1</v>
      </c>
      <c r="H179" s="6">
        <v>1</v>
      </c>
      <c r="I179" s="36" t="s">
        <v>345</v>
      </c>
      <c r="J179" s="36" t="s">
        <v>345</v>
      </c>
      <c r="K179" s="6">
        <v>112</v>
      </c>
      <c r="L179" s="6">
        <v>112</v>
      </c>
      <c r="M179" s="290"/>
      <c r="N179" s="290"/>
      <c r="O179" s="290"/>
      <c r="P179" s="300"/>
    </row>
    <row r="180" spans="1:16" s="283" customFormat="1">
      <c r="A180" s="300">
        <f t="shared" si="9"/>
        <v>156</v>
      </c>
      <c r="B180" s="36" t="s">
        <v>496</v>
      </c>
      <c r="C180" s="2" t="s">
        <v>224</v>
      </c>
      <c r="D180" s="6">
        <v>1</v>
      </c>
      <c r="E180" s="21" t="s">
        <v>330</v>
      </c>
      <c r="F180" s="21" t="s">
        <v>330</v>
      </c>
      <c r="G180" s="6">
        <v>1</v>
      </c>
      <c r="H180" s="6">
        <v>1</v>
      </c>
      <c r="I180" s="36" t="s">
        <v>345</v>
      </c>
      <c r="J180" s="36" t="s">
        <v>345</v>
      </c>
      <c r="K180" s="6">
        <v>112</v>
      </c>
      <c r="L180" s="6">
        <v>112</v>
      </c>
      <c r="M180" s="290"/>
      <c r="N180" s="290"/>
      <c r="O180" s="290"/>
      <c r="P180" s="36"/>
    </row>
    <row r="181" spans="1:16" s="283" customFormat="1" ht="25.5">
      <c r="A181" s="300">
        <f t="shared" si="9"/>
        <v>157</v>
      </c>
      <c r="B181" s="36" t="s">
        <v>1890</v>
      </c>
      <c r="C181" s="2" t="s">
        <v>348</v>
      </c>
      <c r="D181" s="36">
        <v>1</v>
      </c>
      <c r="E181" s="21" t="s">
        <v>1710</v>
      </c>
      <c r="F181" s="21" t="s">
        <v>1710</v>
      </c>
      <c r="G181" s="6">
        <v>2</v>
      </c>
      <c r="H181" s="6">
        <v>2</v>
      </c>
      <c r="I181" s="36" t="s">
        <v>417</v>
      </c>
      <c r="J181" s="36" t="s">
        <v>417</v>
      </c>
      <c r="K181" s="6">
        <v>59</v>
      </c>
      <c r="L181" s="6">
        <v>59</v>
      </c>
      <c r="M181" s="290"/>
      <c r="N181" s="290"/>
      <c r="O181" s="290"/>
      <c r="P181" s="327"/>
    </row>
    <row r="182" spans="1:16" s="283" customFormat="1" ht="25.5">
      <c r="A182" s="300">
        <f t="shared" si="9"/>
        <v>158</v>
      </c>
      <c r="B182" s="36" t="s">
        <v>1891</v>
      </c>
      <c r="C182" s="2" t="s">
        <v>348</v>
      </c>
      <c r="D182" s="36">
        <v>1</v>
      </c>
      <c r="E182" s="21" t="s">
        <v>1710</v>
      </c>
      <c r="F182" s="21" t="s">
        <v>1710</v>
      </c>
      <c r="G182" s="6">
        <v>2</v>
      </c>
      <c r="H182" s="6">
        <v>2</v>
      </c>
      <c r="I182" s="36" t="s">
        <v>417</v>
      </c>
      <c r="J182" s="36" t="s">
        <v>417</v>
      </c>
      <c r="K182" s="6">
        <v>54</v>
      </c>
      <c r="L182" s="6">
        <v>54</v>
      </c>
      <c r="M182" s="290"/>
      <c r="N182" s="290"/>
      <c r="O182" s="290"/>
      <c r="P182" s="327"/>
    </row>
    <row r="183" spans="1:16" s="283" customFormat="1" ht="25.5">
      <c r="A183" s="300">
        <f t="shared" si="9"/>
        <v>159</v>
      </c>
      <c r="B183" s="36" t="s">
        <v>1892</v>
      </c>
      <c r="C183" s="2" t="s">
        <v>348</v>
      </c>
      <c r="D183" s="6">
        <v>1</v>
      </c>
      <c r="E183" s="21" t="s">
        <v>497</v>
      </c>
      <c r="F183" s="21" t="s">
        <v>497</v>
      </c>
      <c r="G183" s="6">
        <v>1</v>
      </c>
      <c r="H183" s="6">
        <v>1</v>
      </c>
      <c r="I183" s="36" t="s">
        <v>345</v>
      </c>
      <c r="J183" s="36" t="s">
        <v>345</v>
      </c>
      <c r="K183" s="36">
        <v>38</v>
      </c>
      <c r="L183" s="36">
        <v>38</v>
      </c>
      <c r="M183" s="290"/>
      <c r="N183" s="290"/>
      <c r="O183" s="290"/>
      <c r="P183" s="23"/>
    </row>
    <row r="184" spans="1:16" s="283" customFormat="1" ht="25.5">
      <c r="A184" s="300">
        <f t="shared" si="9"/>
        <v>160</v>
      </c>
      <c r="B184" s="36" t="s">
        <v>1893</v>
      </c>
      <c r="C184" s="2" t="s">
        <v>348</v>
      </c>
      <c r="D184" s="36">
        <v>1</v>
      </c>
      <c r="E184" s="21" t="s">
        <v>245</v>
      </c>
      <c r="F184" s="21" t="s">
        <v>245</v>
      </c>
      <c r="G184" s="6">
        <v>3</v>
      </c>
      <c r="H184" s="6">
        <v>3</v>
      </c>
      <c r="I184" s="36" t="s">
        <v>1894</v>
      </c>
      <c r="J184" s="36" t="s">
        <v>1894</v>
      </c>
      <c r="K184" s="6">
        <v>79</v>
      </c>
      <c r="L184" s="6">
        <v>79</v>
      </c>
      <c r="M184" s="290"/>
      <c r="N184" s="290"/>
      <c r="O184" s="290"/>
      <c r="P184" s="327"/>
    </row>
    <row r="185" spans="1:16" s="283" customFormat="1" ht="38.25">
      <c r="A185" s="300">
        <f t="shared" si="9"/>
        <v>161</v>
      </c>
      <c r="B185" s="36" t="s">
        <v>1895</v>
      </c>
      <c r="C185" s="2" t="s">
        <v>348</v>
      </c>
      <c r="D185" s="6">
        <v>1</v>
      </c>
      <c r="E185" s="21" t="s">
        <v>245</v>
      </c>
      <c r="F185" s="21" t="s">
        <v>245</v>
      </c>
      <c r="G185" s="6">
        <v>3</v>
      </c>
      <c r="H185" s="6">
        <v>3</v>
      </c>
      <c r="I185" s="36" t="s">
        <v>1894</v>
      </c>
      <c r="J185" s="36" t="s">
        <v>1894</v>
      </c>
      <c r="K185" s="6">
        <v>79</v>
      </c>
      <c r="L185" s="6">
        <v>79</v>
      </c>
      <c r="M185" s="290"/>
      <c r="N185" s="290"/>
      <c r="O185" s="290"/>
      <c r="P185" s="36"/>
    </row>
    <row r="186" spans="1:16" s="283" customFormat="1" ht="25.5">
      <c r="A186" s="300">
        <f>SUM(A185+1)</f>
        <v>162</v>
      </c>
      <c r="B186" s="36" t="s">
        <v>1896</v>
      </c>
      <c r="C186" s="2" t="s">
        <v>348</v>
      </c>
      <c r="D186" s="6">
        <v>1</v>
      </c>
      <c r="E186" s="21" t="s">
        <v>245</v>
      </c>
      <c r="F186" s="21" t="s">
        <v>245</v>
      </c>
      <c r="G186" s="6">
        <v>3</v>
      </c>
      <c r="H186" s="6">
        <v>3</v>
      </c>
      <c r="I186" s="36" t="s">
        <v>1894</v>
      </c>
      <c r="J186" s="36" t="s">
        <v>1894</v>
      </c>
      <c r="K186" s="36">
        <v>14</v>
      </c>
      <c r="L186" s="36">
        <v>14</v>
      </c>
      <c r="M186" s="290"/>
      <c r="N186" s="290"/>
      <c r="O186" s="290"/>
      <c r="P186" s="23"/>
    </row>
    <row r="187" spans="1:16" s="283" customFormat="1" ht="38.25">
      <c r="A187" s="300">
        <f t="shared" ref="A187:A190" si="10">SUM(A186+1)</f>
        <v>163</v>
      </c>
      <c r="B187" s="36" t="s">
        <v>1897</v>
      </c>
      <c r="C187" s="2" t="s">
        <v>348</v>
      </c>
      <c r="D187" s="6">
        <v>1</v>
      </c>
      <c r="E187" s="25" t="s">
        <v>1898</v>
      </c>
      <c r="F187" s="25" t="s">
        <v>1898</v>
      </c>
      <c r="G187" s="6">
        <v>2</v>
      </c>
      <c r="H187" s="6">
        <v>2</v>
      </c>
      <c r="I187" s="36" t="s">
        <v>345</v>
      </c>
      <c r="J187" s="36" t="s">
        <v>345</v>
      </c>
      <c r="K187" s="6">
        <v>20</v>
      </c>
      <c r="L187" s="6">
        <v>20</v>
      </c>
      <c r="M187" s="290"/>
      <c r="N187" s="290"/>
      <c r="O187" s="290"/>
      <c r="P187" s="36"/>
    </row>
    <row r="188" spans="1:16" s="283" customFormat="1" ht="25.5">
      <c r="A188" s="300">
        <f t="shared" si="10"/>
        <v>164</v>
      </c>
      <c r="B188" s="36" t="s">
        <v>1899</v>
      </c>
      <c r="C188" s="2" t="s">
        <v>348</v>
      </c>
      <c r="D188" s="6">
        <v>1</v>
      </c>
      <c r="E188" s="25" t="s">
        <v>1720</v>
      </c>
      <c r="F188" s="25" t="s">
        <v>1720</v>
      </c>
      <c r="G188" s="6">
        <v>2</v>
      </c>
      <c r="H188" s="6">
        <v>2</v>
      </c>
      <c r="I188" s="36" t="s">
        <v>247</v>
      </c>
      <c r="J188" s="36" t="s">
        <v>247</v>
      </c>
      <c r="K188" s="36">
        <v>20</v>
      </c>
      <c r="L188" s="36">
        <v>20</v>
      </c>
      <c r="M188" s="290"/>
      <c r="N188" s="290"/>
      <c r="O188" s="290"/>
      <c r="P188" s="36"/>
    </row>
    <row r="189" spans="1:16" s="283" customFormat="1" ht="25.5">
      <c r="A189" s="300">
        <f t="shared" si="10"/>
        <v>165</v>
      </c>
      <c r="B189" s="36" t="s">
        <v>1900</v>
      </c>
      <c r="C189" s="2" t="s">
        <v>348</v>
      </c>
      <c r="D189" s="6">
        <v>1</v>
      </c>
      <c r="E189" s="21" t="s">
        <v>1901</v>
      </c>
      <c r="F189" s="21" t="s">
        <v>1901</v>
      </c>
      <c r="G189" s="6">
        <v>11</v>
      </c>
      <c r="H189" s="6">
        <v>4</v>
      </c>
      <c r="I189" s="36" t="s">
        <v>1902</v>
      </c>
      <c r="J189" s="36" t="s">
        <v>1902</v>
      </c>
      <c r="K189" s="36">
        <v>24</v>
      </c>
      <c r="L189" s="36">
        <v>24</v>
      </c>
      <c r="M189" s="290"/>
      <c r="N189" s="290"/>
      <c r="O189" s="290"/>
      <c r="P189" s="23"/>
    </row>
    <row r="190" spans="1:16" s="283" customFormat="1" ht="25.5">
      <c r="A190" s="300">
        <f t="shared" si="10"/>
        <v>166</v>
      </c>
      <c r="B190" s="36" t="s">
        <v>1903</v>
      </c>
      <c r="C190" s="2" t="s">
        <v>348</v>
      </c>
      <c r="D190" s="6">
        <v>1</v>
      </c>
      <c r="E190" s="21" t="s">
        <v>1904</v>
      </c>
      <c r="F190" s="21" t="s">
        <v>1904</v>
      </c>
      <c r="G190" s="6">
        <v>3</v>
      </c>
      <c r="H190" s="6">
        <v>3</v>
      </c>
      <c r="I190" s="36" t="s">
        <v>1905</v>
      </c>
      <c r="J190" s="36" t="s">
        <v>1905</v>
      </c>
      <c r="K190" s="36">
        <v>35</v>
      </c>
      <c r="L190" s="36">
        <v>35</v>
      </c>
      <c r="M190" s="290"/>
      <c r="N190" s="290"/>
      <c r="O190" s="290"/>
      <c r="P190" s="23"/>
    </row>
    <row r="191" spans="1:16" s="283" customFormat="1" ht="38.25">
      <c r="A191" s="300">
        <f>SUM(A190+1)</f>
        <v>167</v>
      </c>
      <c r="B191" s="36" t="s">
        <v>1906</v>
      </c>
      <c r="C191" s="2" t="s">
        <v>348</v>
      </c>
      <c r="D191" s="6">
        <v>1</v>
      </c>
      <c r="E191" s="21" t="s">
        <v>1712</v>
      </c>
      <c r="F191" s="21" t="s">
        <v>1712</v>
      </c>
      <c r="G191" s="6">
        <v>2</v>
      </c>
      <c r="H191" s="6">
        <v>2</v>
      </c>
      <c r="I191" s="36" t="s">
        <v>1907</v>
      </c>
      <c r="J191" s="36" t="s">
        <v>1907</v>
      </c>
      <c r="K191" s="36">
        <v>31</v>
      </c>
      <c r="L191" s="36">
        <v>31</v>
      </c>
      <c r="M191" s="290"/>
      <c r="N191" s="290"/>
      <c r="O191" s="290"/>
      <c r="P191" s="23"/>
    </row>
    <row r="192" spans="1:16" s="283" customFormat="1" ht="25.5">
      <c r="A192" s="300">
        <f>SUM(A191+1)</f>
        <v>168</v>
      </c>
      <c r="B192" s="36" t="s">
        <v>499</v>
      </c>
      <c r="C192" s="2" t="s">
        <v>498</v>
      </c>
      <c r="D192" s="6">
        <v>1</v>
      </c>
      <c r="E192" s="25" t="s">
        <v>1908</v>
      </c>
      <c r="F192" s="25" t="s">
        <v>1908</v>
      </c>
      <c r="G192" s="6">
        <v>3</v>
      </c>
      <c r="H192" s="6">
        <v>3</v>
      </c>
      <c r="I192" s="36" t="s">
        <v>1909</v>
      </c>
      <c r="J192" s="36" t="s">
        <v>1909</v>
      </c>
      <c r="K192" s="36">
        <v>30</v>
      </c>
      <c r="L192" s="36">
        <v>30</v>
      </c>
      <c r="M192" s="290"/>
      <c r="N192" s="290"/>
      <c r="O192" s="290"/>
      <c r="P192" s="291"/>
    </row>
    <row r="193" spans="1:16" s="283" customFormat="1" ht="25.5">
      <c r="A193" s="300">
        <f>SUM(A192+1)</f>
        <v>169</v>
      </c>
      <c r="B193" s="36" t="s">
        <v>500</v>
      </c>
      <c r="C193" s="2" t="s">
        <v>498</v>
      </c>
      <c r="D193" s="36">
        <v>1</v>
      </c>
      <c r="E193" s="25" t="s">
        <v>1758</v>
      </c>
      <c r="F193" s="25" t="s">
        <v>1758</v>
      </c>
      <c r="G193" s="6">
        <v>3</v>
      </c>
      <c r="H193" s="6">
        <v>3</v>
      </c>
      <c r="I193" s="36" t="s">
        <v>1909</v>
      </c>
      <c r="J193" s="36" t="s">
        <v>1909</v>
      </c>
      <c r="K193" s="36">
        <v>30</v>
      </c>
      <c r="L193" s="36">
        <v>30</v>
      </c>
      <c r="M193" s="290"/>
      <c r="N193" s="290"/>
      <c r="O193" s="290"/>
      <c r="P193" s="291"/>
    </row>
    <row r="194" spans="1:16" s="283" customFormat="1" ht="25.5">
      <c r="A194" s="300">
        <f>SUM(A193+1)</f>
        <v>170</v>
      </c>
      <c r="B194" s="36" t="s">
        <v>501</v>
      </c>
      <c r="C194" s="2" t="s">
        <v>225</v>
      </c>
      <c r="D194" s="6">
        <v>1</v>
      </c>
      <c r="E194" s="22" t="s">
        <v>1711</v>
      </c>
      <c r="F194" s="22" t="s">
        <v>1711</v>
      </c>
      <c r="G194" s="6">
        <v>2</v>
      </c>
      <c r="H194" s="6">
        <v>2</v>
      </c>
      <c r="I194" s="36" t="s">
        <v>406</v>
      </c>
      <c r="J194" s="36" t="s">
        <v>406</v>
      </c>
      <c r="K194" s="6">
        <v>63</v>
      </c>
      <c r="L194" s="6">
        <v>63</v>
      </c>
      <c r="M194" s="290"/>
      <c r="N194" s="290"/>
      <c r="O194" s="290"/>
      <c r="P194" s="36"/>
    </row>
    <row r="195" spans="1:16" s="283" customFormat="1" ht="25.5">
      <c r="A195" s="300">
        <f t="shared" ref="A195" si="11">SUM(A194+1)</f>
        <v>171</v>
      </c>
      <c r="B195" s="36" t="s">
        <v>502</v>
      </c>
      <c r="C195" s="2" t="s">
        <v>225</v>
      </c>
      <c r="D195" s="6">
        <v>1</v>
      </c>
      <c r="E195" s="24" t="s">
        <v>1910</v>
      </c>
      <c r="F195" s="24" t="s">
        <v>1910</v>
      </c>
      <c r="G195" s="6">
        <v>1</v>
      </c>
      <c r="H195" s="6">
        <v>1</v>
      </c>
      <c r="I195" s="36" t="s">
        <v>74</v>
      </c>
      <c r="J195" s="36" t="s">
        <v>74</v>
      </c>
      <c r="K195" s="6">
        <v>51</v>
      </c>
      <c r="L195" s="6">
        <v>51</v>
      </c>
      <c r="M195" s="290"/>
      <c r="N195" s="290"/>
      <c r="O195" s="290"/>
      <c r="P195" s="36"/>
    </row>
    <row r="196" spans="1:16" s="283" customFormat="1" ht="25.5">
      <c r="A196" s="300">
        <f>SUM(A195+1)</f>
        <v>172</v>
      </c>
      <c r="B196" s="36" t="s">
        <v>503</v>
      </c>
      <c r="C196" s="2" t="s">
        <v>225</v>
      </c>
      <c r="D196" s="6">
        <v>1</v>
      </c>
      <c r="E196" s="24" t="s">
        <v>303</v>
      </c>
      <c r="F196" s="24" t="s">
        <v>303</v>
      </c>
      <c r="G196" s="6">
        <v>1</v>
      </c>
      <c r="H196" s="6">
        <v>1</v>
      </c>
      <c r="I196" s="36" t="s">
        <v>74</v>
      </c>
      <c r="J196" s="36" t="s">
        <v>74</v>
      </c>
      <c r="K196" s="6">
        <v>65</v>
      </c>
      <c r="L196" s="6">
        <v>65</v>
      </c>
      <c r="M196" s="290"/>
      <c r="N196" s="290"/>
      <c r="O196" s="290"/>
      <c r="P196" s="36"/>
    </row>
    <row r="197" spans="1:16" s="283" customFormat="1" ht="25.5">
      <c r="A197" s="300">
        <f>SUM(A196+1)</f>
        <v>173</v>
      </c>
      <c r="B197" s="36" t="s">
        <v>504</v>
      </c>
      <c r="C197" s="2" t="s">
        <v>1723</v>
      </c>
      <c r="D197" s="6">
        <v>1</v>
      </c>
      <c r="E197" s="328" t="s">
        <v>1911</v>
      </c>
      <c r="F197" s="328" t="s">
        <v>1911</v>
      </c>
      <c r="G197" s="6">
        <v>1</v>
      </c>
      <c r="H197" s="6">
        <v>1</v>
      </c>
      <c r="I197" s="36" t="s">
        <v>74</v>
      </c>
      <c r="J197" s="36" t="s">
        <v>74</v>
      </c>
      <c r="K197" s="6">
        <v>64</v>
      </c>
      <c r="L197" s="6">
        <v>64</v>
      </c>
      <c r="M197" s="290"/>
      <c r="N197" s="290"/>
      <c r="O197" s="290"/>
      <c r="P197" s="295"/>
    </row>
    <row r="198" spans="1:16" s="283" customFormat="1" ht="25.5">
      <c r="A198" s="300">
        <f>SUM(A197+1)</f>
        <v>174</v>
      </c>
      <c r="B198" s="36" t="s">
        <v>504</v>
      </c>
      <c r="C198" s="2" t="s">
        <v>280</v>
      </c>
      <c r="D198" s="6">
        <v>1</v>
      </c>
      <c r="E198" s="328" t="s">
        <v>206</v>
      </c>
      <c r="F198" s="328" t="s">
        <v>206</v>
      </c>
      <c r="G198" s="6">
        <v>3</v>
      </c>
      <c r="H198" s="6">
        <v>3</v>
      </c>
      <c r="I198" s="27" t="s">
        <v>1912</v>
      </c>
      <c r="J198" s="27" t="s">
        <v>1912</v>
      </c>
      <c r="K198" s="6">
        <v>30</v>
      </c>
      <c r="L198" s="6">
        <v>30</v>
      </c>
      <c r="M198" s="290"/>
      <c r="N198" s="290"/>
      <c r="O198" s="290"/>
      <c r="P198" s="291"/>
    </row>
    <row r="199" spans="1:16" s="283" customFormat="1" ht="51">
      <c r="A199" s="300">
        <f>SUM(A198+1)</f>
        <v>175</v>
      </c>
      <c r="B199" s="36" t="s">
        <v>582</v>
      </c>
      <c r="C199" s="2" t="s">
        <v>583</v>
      </c>
      <c r="D199" s="6">
        <v>1</v>
      </c>
      <c r="E199" s="6" t="s">
        <v>584</v>
      </c>
      <c r="F199" s="6" t="s">
        <v>584</v>
      </c>
      <c r="G199" s="6">
        <v>2</v>
      </c>
      <c r="H199" s="6">
        <v>2</v>
      </c>
      <c r="I199" s="36" t="s">
        <v>585</v>
      </c>
      <c r="J199" s="36" t="s">
        <v>585</v>
      </c>
      <c r="K199" s="6">
        <v>45</v>
      </c>
      <c r="L199" s="6">
        <v>45</v>
      </c>
      <c r="M199" s="290"/>
      <c r="N199" s="290"/>
      <c r="O199" s="290"/>
      <c r="P199" s="36"/>
    </row>
    <row r="200" spans="1:16" s="283" customFormat="1" ht="63.75">
      <c r="A200" s="300">
        <f t="shared" ref="A200:A206" si="12">SUM(A199+1)</f>
        <v>176</v>
      </c>
      <c r="B200" s="36" t="s">
        <v>1913</v>
      </c>
      <c r="C200" s="2" t="s">
        <v>80</v>
      </c>
      <c r="D200" s="36">
        <v>1</v>
      </c>
      <c r="E200" s="329" t="s">
        <v>471</v>
      </c>
      <c r="F200" s="329" t="s">
        <v>471</v>
      </c>
      <c r="G200" s="6">
        <v>2</v>
      </c>
      <c r="H200" s="6">
        <v>2</v>
      </c>
      <c r="I200" s="26" t="s">
        <v>1914</v>
      </c>
      <c r="J200" s="26" t="s">
        <v>1914</v>
      </c>
      <c r="K200" s="36">
        <v>15</v>
      </c>
      <c r="L200" s="36">
        <v>15</v>
      </c>
      <c r="M200" s="290"/>
      <c r="N200" s="290"/>
      <c r="O200" s="290"/>
      <c r="P200" s="36"/>
    </row>
    <row r="201" spans="1:16" s="283" customFormat="1" ht="63.75">
      <c r="A201" s="300">
        <f t="shared" si="12"/>
        <v>177</v>
      </c>
      <c r="B201" s="36" t="s">
        <v>1915</v>
      </c>
      <c r="C201" s="2" t="s">
        <v>80</v>
      </c>
      <c r="D201" s="36">
        <v>1</v>
      </c>
      <c r="E201" s="329" t="s">
        <v>1916</v>
      </c>
      <c r="F201" s="329" t="s">
        <v>1916</v>
      </c>
      <c r="G201" s="6">
        <v>2</v>
      </c>
      <c r="H201" s="6">
        <v>2</v>
      </c>
      <c r="I201" s="26" t="s">
        <v>1914</v>
      </c>
      <c r="J201" s="26" t="s">
        <v>1914</v>
      </c>
      <c r="K201" s="36">
        <v>10</v>
      </c>
      <c r="L201" s="36">
        <v>10</v>
      </c>
      <c r="M201" s="290"/>
      <c r="N201" s="290"/>
      <c r="O201" s="290"/>
      <c r="P201" s="36"/>
    </row>
    <row r="202" spans="1:16" s="283" customFormat="1" ht="63.75">
      <c r="A202" s="300">
        <f t="shared" si="12"/>
        <v>178</v>
      </c>
      <c r="B202" s="36" t="s">
        <v>1917</v>
      </c>
      <c r="C202" s="2" t="s">
        <v>80</v>
      </c>
      <c r="D202" s="36">
        <v>1</v>
      </c>
      <c r="E202" s="329" t="s">
        <v>505</v>
      </c>
      <c r="F202" s="329" t="s">
        <v>505</v>
      </c>
      <c r="G202" s="6">
        <v>4</v>
      </c>
      <c r="H202" s="6">
        <v>4</v>
      </c>
      <c r="I202" s="36" t="s">
        <v>367</v>
      </c>
      <c r="J202" s="36" t="s">
        <v>367</v>
      </c>
      <c r="K202" s="6">
        <v>64</v>
      </c>
      <c r="L202" s="6">
        <v>64</v>
      </c>
      <c r="M202" s="290"/>
      <c r="N202" s="290"/>
      <c r="O202" s="290"/>
      <c r="P202" s="36"/>
    </row>
    <row r="203" spans="1:16" s="283" customFormat="1" ht="63.75">
      <c r="A203" s="300">
        <f t="shared" si="12"/>
        <v>179</v>
      </c>
      <c r="B203" s="36" t="s">
        <v>1918</v>
      </c>
      <c r="C203" s="2" t="s">
        <v>80</v>
      </c>
      <c r="D203" s="6">
        <v>1</v>
      </c>
      <c r="E203" s="329" t="s">
        <v>1919</v>
      </c>
      <c r="F203" s="329" t="s">
        <v>1919</v>
      </c>
      <c r="G203" s="6">
        <v>4</v>
      </c>
      <c r="H203" s="6">
        <v>4</v>
      </c>
      <c r="I203" s="36" t="s">
        <v>506</v>
      </c>
      <c r="J203" s="36" t="s">
        <v>506</v>
      </c>
      <c r="K203" s="36">
        <v>16</v>
      </c>
      <c r="L203" s="36">
        <v>16</v>
      </c>
      <c r="M203" s="290"/>
      <c r="N203" s="290"/>
      <c r="O203" s="290"/>
      <c r="P203" s="36"/>
    </row>
    <row r="204" spans="1:16" s="283" customFormat="1" ht="63.75">
      <c r="A204" s="300">
        <f t="shared" si="12"/>
        <v>180</v>
      </c>
      <c r="B204" s="36" t="s">
        <v>1920</v>
      </c>
      <c r="C204" s="2" t="s">
        <v>80</v>
      </c>
      <c r="D204" s="6">
        <v>1</v>
      </c>
      <c r="E204" s="329" t="s">
        <v>1921</v>
      </c>
      <c r="F204" s="329" t="s">
        <v>1921</v>
      </c>
      <c r="G204" s="6">
        <v>2</v>
      </c>
      <c r="H204" s="6">
        <v>2</v>
      </c>
      <c r="I204" s="26" t="s">
        <v>351</v>
      </c>
      <c r="J204" s="26" t="s">
        <v>351</v>
      </c>
      <c r="K204" s="36">
        <v>10</v>
      </c>
      <c r="L204" s="36">
        <v>10</v>
      </c>
      <c r="M204" s="290"/>
      <c r="N204" s="290"/>
      <c r="O204" s="290"/>
      <c r="P204" s="36"/>
    </row>
    <row r="205" spans="1:16" s="283" customFormat="1" ht="63.75">
      <c r="A205" s="300">
        <f t="shared" si="12"/>
        <v>181</v>
      </c>
      <c r="B205" s="36" t="s">
        <v>1922</v>
      </c>
      <c r="C205" s="2" t="s">
        <v>80</v>
      </c>
      <c r="D205" s="6">
        <v>1</v>
      </c>
      <c r="E205" s="329" t="s">
        <v>1919</v>
      </c>
      <c r="F205" s="329" t="s">
        <v>1919</v>
      </c>
      <c r="G205" s="6">
        <v>2</v>
      </c>
      <c r="H205" s="6">
        <v>2</v>
      </c>
      <c r="I205" s="26" t="s">
        <v>351</v>
      </c>
      <c r="J205" s="26" t="s">
        <v>351</v>
      </c>
      <c r="K205" s="36">
        <v>20</v>
      </c>
      <c r="L205" s="36">
        <v>20</v>
      </c>
      <c r="M205" s="290"/>
      <c r="N205" s="290"/>
      <c r="O205" s="290"/>
      <c r="P205" s="36"/>
    </row>
    <row r="206" spans="1:16" s="283" customFormat="1" ht="25.5">
      <c r="A206" s="300">
        <f t="shared" si="12"/>
        <v>182</v>
      </c>
      <c r="B206" s="36" t="s">
        <v>2100</v>
      </c>
      <c r="C206" s="2" t="s">
        <v>281</v>
      </c>
      <c r="D206" s="6">
        <v>1</v>
      </c>
      <c r="E206" s="6" t="s">
        <v>483</v>
      </c>
      <c r="F206" s="6" t="s">
        <v>483</v>
      </c>
      <c r="G206" s="6">
        <v>2</v>
      </c>
      <c r="H206" s="6">
        <v>2</v>
      </c>
      <c r="I206" s="36" t="s">
        <v>27</v>
      </c>
      <c r="J206" s="36" t="s">
        <v>27</v>
      </c>
      <c r="K206" s="36">
        <v>175</v>
      </c>
      <c r="L206" s="36">
        <v>175</v>
      </c>
      <c r="M206" s="290"/>
      <c r="N206" s="290"/>
      <c r="O206" s="290"/>
      <c r="P206" s="36"/>
    </row>
    <row r="207" spans="1:16" s="283" customFormat="1" ht="25.5">
      <c r="A207" s="300">
        <f t="shared" si="9"/>
        <v>183</v>
      </c>
      <c r="B207" s="36" t="s">
        <v>507</v>
      </c>
      <c r="C207" s="2" t="s">
        <v>281</v>
      </c>
      <c r="D207" s="6">
        <v>1</v>
      </c>
      <c r="E207" s="6" t="s">
        <v>1700</v>
      </c>
      <c r="F207" s="6" t="s">
        <v>1700</v>
      </c>
      <c r="G207" s="6">
        <v>2</v>
      </c>
      <c r="H207" s="6">
        <v>2</v>
      </c>
      <c r="I207" s="6" t="s">
        <v>345</v>
      </c>
      <c r="J207" s="6" t="s">
        <v>345</v>
      </c>
      <c r="K207" s="36">
        <v>35</v>
      </c>
      <c r="L207" s="36">
        <v>35</v>
      </c>
      <c r="M207" s="290"/>
      <c r="N207" s="290"/>
      <c r="O207" s="290"/>
      <c r="P207" s="36"/>
    </row>
    <row r="208" spans="1:16" s="283" customFormat="1" ht="25.5">
      <c r="A208" s="300">
        <f t="shared" si="9"/>
        <v>184</v>
      </c>
      <c r="B208" s="36" t="s">
        <v>509</v>
      </c>
      <c r="C208" s="2" t="s">
        <v>281</v>
      </c>
      <c r="D208" s="6">
        <v>1</v>
      </c>
      <c r="E208" s="6" t="s">
        <v>1731</v>
      </c>
      <c r="F208" s="6" t="s">
        <v>1731</v>
      </c>
      <c r="G208" s="6">
        <v>2</v>
      </c>
      <c r="H208" s="6">
        <v>2</v>
      </c>
      <c r="I208" s="36" t="s">
        <v>399</v>
      </c>
      <c r="J208" s="36" t="s">
        <v>399</v>
      </c>
      <c r="K208" s="36">
        <v>281</v>
      </c>
      <c r="L208" s="36">
        <v>281</v>
      </c>
      <c r="M208" s="290"/>
      <c r="N208" s="290"/>
      <c r="O208" s="290"/>
      <c r="P208" s="36"/>
    </row>
    <row r="209" spans="1:16" s="283" customFormat="1" ht="25.5">
      <c r="A209" s="300">
        <f>SUM(A208+1)</f>
        <v>185</v>
      </c>
      <c r="B209" s="36" t="s">
        <v>1923</v>
      </c>
      <c r="C209" s="2" t="s">
        <v>11</v>
      </c>
      <c r="D209" s="6">
        <v>1</v>
      </c>
      <c r="E209" s="25" t="s">
        <v>1724</v>
      </c>
      <c r="F209" s="25" t="s">
        <v>1724</v>
      </c>
      <c r="G209" s="6">
        <v>1</v>
      </c>
      <c r="H209" s="6">
        <v>1</v>
      </c>
      <c r="I209" s="36" t="s">
        <v>247</v>
      </c>
      <c r="J209" s="36" t="s">
        <v>247</v>
      </c>
      <c r="K209" s="6">
        <v>30</v>
      </c>
      <c r="L209" s="6">
        <v>30</v>
      </c>
      <c r="M209" s="290"/>
      <c r="N209" s="290"/>
      <c r="O209" s="290"/>
      <c r="P209" s="36"/>
    </row>
    <row r="210" spans="1:16" s="283" customFormat="1" ht="25.5">
      <c r="A210" s="300">
        <f t="shared" ref="A210:A263" si="13">SUM(A209+1)</f>
        <v>186</v>
      </c>
      <c r="B210" s="36" t="s">
        <v>510</v>
      </c>
      <c r="C210" s="25" t="s">
        <v>421</v>
      </c>
      <c r="D210" s="6">
        <v>1</v>
      </c>
      <c r="E210" s="36" t="s">
        <v>440</v>
      </c>
      <c r="F210" s="36" t="s">
        <v>440</v>
      </c>
      <c r="G210" s="6">
        <v>1</v>
      </c>
      <c r="H210" s="6">
        <v>1</v>
      </c>
      <c r="I210" s="6" t="s">
        <v>1924</v>
      </c>
      <c r="J210" s="6" t="s">
        <v>1924</v>
      </c>
      <c r="K210" s="36">
        <v>11</v>
      </c>
      <c r="L210" s="36">
        <v>11</v>
      </c>
      <c r="M210" s="290"/>
      <c r="N210" s="290"/>
      <c r="O210" s="290"/>
      <c r="P210" s="36"/>
    </row>
    <row r="211" spans="1:16" s="283" customFormat="1" ht="38.25">
      <c r="A211" s="300">
        <f t="shared" si="13"/>
        <v>187</v>
      </c>
      <c r="B211" s="330" t="s">
        <v>589</v>
      </c>
      <c r="C211" s="2" t="s">
        <v>234</v>
      </c>
      <c r="D211" s="36">
        <v>1</v>
      </c>
      <c r="E211" s="36" t="s">
        <v>1925</v>
      </c>
      <c r="F211" s="36" t="s">
        <v>1925</v>
      </c>
      <c r="G211" s="6">
        <v>1</v>
      </c>
      <c r="H211" s="6">
        <v>1</v>
      </c>
      <c r="I211" s="15" t="s">
        <v>357</v>
      </c>
      <c r="J211" s="15" t="s">
        <v>357</v>
      </c>
      <c r="K211" s="6">
        <v>28</v>
      </c>
      <c r="L211" s="6">
        <v>28</v>
      </c>
      <c r="M211" s="290"/>
      <c r="N211" s="290"/>
      <c r="O211" s="290"/>
      <c r="P211" s="36"/>
    </row>
    <row r="212" spans="1:16" s="283" customFormat="1" ht="38.25">
      <c r="A212" s="300">
        <f t="shared" si="13"/>
        <v>188</v>
      </c>
      <c r="B212" s="36" t="s">
        <v>1926</v>
      </c>
      <c r="C212" s="2" t="s">
        <v>234</v>
      </c>
      <c r="D212" s="6">
        <v>1</v>
      </c>
      <c r="E212" s="36" t="s">
        <v>1927</v>
      </c>
      <c r="F212" s="36" t="s">
        <v>1927</v>
      </c>
      <c r="G212" s="6">
        <v>7</v>
      </c>
      <c r="H212" s="6">
        <v>7</v>
      </c>
      <c r="I212" s="15" t="s">
        <v>357</v>
      </c>
      <c r="J212" s="15" t="s">
        <v>357</v>
      </c>
      <c r="K212" s="6">
        <v>25</v>
      </c>
      <c r="L212" s="6">
        <v>25</v>
      </c>
      <c r="M212" s="290"/>
      <c r="N212" s="290"/>
      <c r="O212" s="290"/>
      <c r="P212" s="36"/>
    </row>
    <row r="213" spans="1:16" s="283" customFormat="1" ht="38.25">
      <c r="A213" s="300">
        <f t="shared" si="13"/>
        <v>189</v>
      </c>
      <c r="B213" s="36" t="s">
        <v>1928</v>
      </c>
      <c r="C213" s="2" t="s">
        <v>234</v>
      </c>
      <c r="D213" s="6">
        <v>1</v>
      </c>
      <c r="E213" s="6" t="s">
        <v>1929</v>
      </c>
      <c r="F213" s="6" t="s">
        <v>1929</v>
      </c>
      <c r="G213" s="6">
        <v>12</v>
      </c>
      <c r="H213" s="6">
        <v>12</v>
      </c>
      <c r="I213" s="15" t="s">
        <v>357</v>
      </c>
      <c r="J213" s="15" t="s">
        <v>357</v>
      </c>
      <c r="K213" s="6">
        <v>37</v>
      </c>
      <c r="L213" s="6">
        <v>37</v>
      </c>
      <c r="M213" s="290"/>
      <c r="N213" s="290"/>
      <c r="O213" s="290"/>
      <c r="P213" s="36"/>
    </row>
    <row r="214" spans="1:16" s="283" customFormat="1" ht="38.25">
      <c r="A214" s="300">
        <f t="shared" si="13"/>
        <v>190</v>
      </c>
      <c r="B214" s="36" t="s">
        <v>1930</v>
      </c>
      <c r="C214" s="2" t="s">
        <v>234</v>
      </c>
      <c r="D214" s="36">
        <v>1</v>
      </c>
      <c r="E214" s="6" t="s">
        <v>1931</v>
      </c>
      <c r="F214" s="6" t="s">
        <v>1931</v>
      </c>
      <c r="G214" s="6">
        <v>7</v>
      </c>
      <c r="H214" s="6">
        <v>7</v>
      </c>
      <c r="I214" s="36" t="s">
        <v>512</v>
      </c>
      <c r="J214" s="36" t="s">
        <v>512</v>
      </c>
      <c r="K214" s="6">
        <v>14</v>
      </c>
      <c r="L214" s="6">
        <v>14</v>
      </c>
      <c r="M214" s="290"/>
      <c r="N214" s="290"/>
      <c r="O214" s="290"/>
      <c r="P214" s="36"/>
    </row>
    <row r="215" spans="1:16" s="283" customFormat="1" ht="38.25">
      <c r="A215" s="300">
        <f t="shared" si="13"/>
        <v>191</v>
      </c>
      <c r="B215" s="36" t="s">
        <v>1932</v>
      </c>
      <c r="C215" s="2" t="s">
        <v>234</v>
      </c>
      <c r="D215" s="6">
        <v>1</v>
      </c>
      <c r="E215" s="36" t="s">
        <v>1933</v>
      </c>
      <c r="F215" s="36" t="s">
        <v>1933</v>
      </c>
      <c r="G215" s="6">
        <v>15</v>
      </c>
      <c r="H215" s="6">
        <v>15</v>
      </c>
      <c r="I215" s="36" t="s">
        <v>512</v>
      </c>
      <c r="J215" s="36" t="s">
        <v>512</v>
      </c>
      <c r="K215" s="6">
        <v>13</v>
      </c>
      <c r="L215" s="6">
        <v>13</v>
      </c>
      <c r="M215" s="290"/>
      <c r="N215" s="290"/>
      <c r="O215" s="290"/>
      <c r="P215" s="36"/>
    </row>
    <row r="216" spans="1:16" s="283" customFormat="1" ht="38.25">
      <c r="A216" s="300">
        <f t="shared" si="13"/>
        <v>192</v>
      </c>
      <c r="B216" s="36" t="s">
        <v>1934</v>
      </c>
      <c r="C216" s="2" t="s">
        <v>234</v>
      </c>
      <c r="D216" s="36">
        <v>1</v>
      </c>
      <c r="E216" s="36" t="s">
        <v>1935</v>
      </c>
      <c r="F216" s="36" t="s">
        <v>1935</v>
      </c>
      <c r="G216" s="6">
        <v>15</v>
      </c>
      <c r="H216" s="6">
        <v>15</v>
      </c>
      <c r="I216" s="36" t="s">
        <v>512</v>
      </c>
      <c r="J216" s="36" t="s">
        <v>512</v>
      </c>
      <c r="K216" s="6">
        <v>25</v>
      </c>
      <c r="L216" s="6">
        <v>25</v>
      </c>
      <c r="M216" s="290"/>
      <c r="N216" s="290"/>
      <c r="O216" s="290"/>
      <c r="P216" s="36"/>
    </row>
    <row r="217" spans="1:16" s="283" customFormat="1" ht="51">
      <c r="A217" s="300">
        <f t="shared" si="13"/>
        <v>193</v>
      </c>
      <c r="B217" s="36" t="s">
        <v>1936</v>
      </c>
      <c r="C217" s="2" t="s">
        <v>235</v>
      </c>
      <c r="D217" s="6">
        <v>1</v>
      </c>
      <c r="E217" s="6" t="s">
        <v>1731</v>
      </c>
      <c r="F217" s="6" t="s">
        <v>1731</v>
      </c>
      <c r="G217" s="6">
        <v>1</v>
      </c>
      <c r="H217" s="6">
        <v>1</v>
      </c>
      <c r="I217" s="36" t="s">
        <v>434</v>
      </c>
      <c r="J217" s="36" t="s">
        <v>434</v>
      </c>
      <c r="K217" s="6">
        <v>59</v>
      </c>
      <c r="L217" s="6">
        <v>59</v>
      </c>
      <c r="M217" s="290"/>
      <c r="N217" s="290"/>
      <c r="O217" s="290"/>
      <c r="P217" s="36"/>
    </row>
    <row r="218" spans="1:16" s="283" customFormat="1" ht="25.5">
      <c r="A218" s="300">
        <f t="shared" si="13"/>
        <v>194</v>
      </c>
      <c r="B218" s="26" t="s">
        <v>496</v>
      </c>
      <c r="C218" s="2" t="s">
        <v>236</v>
      </c>
      <c r="D218" s="6">
        <v>1</v>
      </c>
      <c r="E218" s="25" t="s">
        <v>531</v>
      </c>
      <c r="F218" s="25" t="s">
        <v>531</v>
      </c>
      <c r="G218" s="6">
        <v>1</v>
      </c>
      <c r="H218" s="6">
        <v>1</v>
      </c>
      <c r="I218" s="36" t="s">
        <v>1726</v>
      </c>
      <c r="J218" s="36" t="s">
        <v>1726</v>
      </c>
      <c r="K218" s="6">
        <v>11</v>
      </c>
      <c r="L218" s="6">
        <v>11</v>
      </c>
      <c r="M218" s="290"/>
      <c r="N218" s="290"/>
      <c r="O218" s="290"/>
      <c r="P218" s="2"/>
    </row>
    <row r="219" spans="1:16" s="283" customFormat="1" ht="25.5">
      <c r="A219" s="300">
        <f t="shared" si="13"/>
        <v>195</v>
      </c>
      <c r="B219" s="26" t="s">
        <v>1937</v>
      </c>
      <c r="C219" s="2" t="s">
        <v>343</v>
      </c>
      <c r="D219" s="6">
        <v>1</v>
      </c>
      <c r="E219" s="25" t="s">
        <v>1707</v>
      </c>
      <c r="F219" s="25" t="s">
        <v>1707</v>
      </c>
      <c r="G219" s="6">
        <v>1</v>
      </c>
      <c r="H219" s="6">
        <v>1</v>
      </c>
      <c r="I219" s="36" t="s">
        <v>27</v>
      </c>
      <c r="J219" s="36" t="s">
        <v>27</v>
      </c>
      <c r="K219" s="6">
        <v>51</v>
      </c>
      <c r="L219" s="6">
        <v>51</v>
      </c>
      <c r="M219" s="290"/>
      <c r="N219" s="290"/>
      <c r="O219" s="290"/>
      <c r="P219" s="2"/>
    </row>
    <row r="220" spans="1:16" s="283" customFormat="1" ht="38.25">
      <c r="A220" s="300">
        <f t="shared" si="13"/>
        <v>196</v>
      </c>
      <c r="B220" s="36" t="s">
        <v>1938</v>
      </c>
      <c r="C220" s="2" t="s">
        <v>1939</v>
      </c>
      <c r="D220" s="6">
        <v>1</v>
      </c>
      <c r="E220" s="6" t="s">
        <v>422</v>
      </c>
      <c r="F220" s="6" t="s">
        <v>422</v>
      </c>
      <c r="G220" s="6">
        <v>2</v>
      </c>
      <c r="H220" s="6">
        <v>2</v>
      </c>
      <c r="I220" s="36" t="s">
        <v>1940</v>
      </c>
      <c r="J220" s="36" t="s">
        <v>1940</v>
      </c>
      <c r="K220" s="6">
        <v>9</v>
      </c>
      <c r="L220" s="6">
        <v>9</v>
      </c>
      <c r="M220" s="290"/>
      <c r="N220" s="290"/>
      <c r="O220" s="290"/>
      <c r="P220" s="36"/>
    </row>
    <row r="221" spans="1:16" s="283" customFormat="1" ht="38.25">
      <c r="A221" s="300">
        <f t="shared" si="13"/>
        <v>197</v>
      </c>
      <c r="B221" s="36" t="s">
        <v>1941</v>
      </c>
      <c r="C221" s="2" t="s">
        <v>1939</v>
      </c>
      <c r="D221" s="36">
        <v>1</v>
      </c>
      <c r="E221" s="22" t="s">
        <v>423</v>
      </c>
      <c r="F221" s="22" t="s">
        <v>423</v>
      </c>
      <c r="G221" s="36">
        <v>3</v>
      </c>
      <c r="H221" s="36">
        <v>3</v>
      </c>
      <c r="I221" s="36" t="s">
        <v>1727</v>
      </c>
      <c r="J221" s="36" t="s">
        <v>1727</v>
      </c>
      <c r="K221" s="6">
        <v>26</v>
      </c>
      <c r="L221" s="6">
        <v>26</v>
      </c>
      <c r="M221" s="290"/>
      <c r="N221" s="290"/>
      <c r="O221" s="290"/>
      <c r="P221" s="36"/>
    </row>
    <row r="222" spans="1:16" s="283" customFormat="1" ht="38.25">
      <c r="A222" s="300">
        <f t="shared" si="13"/>
        <v>198</v>
      </c>
      <c r="B222" s="36" t="s">
        <v>1942</v>
      </c>
      <c r="C222" s="2" t="s">
        <v>81</v>
      </c>
      <c r="D222" s="6">
        <v>1</v>
      </c>
      <c r="E222" s="22" t="s">
        <v>461</v>
      </c>
      <c r="F222" s="22" t="s">
        <v>461</v>
      </c>
      <c r="G222" s="6">
        <v>3</v>
      </c>
      <c r="H222" s="6">
        <v>3</v>
      </c>
      <c r="I222" s="36" t="s">
        <v>476</v>
      </c>
      <c r="J222" s="36" t="s">
        <v>476</v>
      </c>
      <c r="K222" s="6">
        <v>587</v>
      </c>
      <c r="L222" s="6">
        <v>587</v>
      </c>
      <c r="M222" s="290"/>
      <c r="N222" s="290"/>
      <c r="O222" s="290"/>
      <c r="P222" s="36"/>
    </row>
    <row r="223" spans="1:16" s="283" customFormat="1" ht="38.25">
      <c r="A223" s="300">
        <f t="shared" si="13"/>
        <v>199</v>
      </c>
      <c r="B223" s="36" t="s">
        <v>1943</v>
      </c>
      <c r="C223" s="2" t="s">
        <v>81</v>
      </c>
      <c r="D223" s="6">
        <v>1</v>
      </c>
      <c r="E223" s="14" t="s">
        <v>425</v>
      </c>
      <c r="F223" s="14" t="s">
        <v>425</v>
      </c>
      <c r="G223" s="6">
        <v>3</v>
      </c>
      <c r="H223" s="6">
        <v>3</v>
      </c>
      <c r="I223" s="36" t="s">
        <v>1728</v>
      </c>
      <c r="J223" s="36" t="s">
        <v>1728</v>
      </c>
      <c r="K223" s="6">
        <v>13</v>
      </c>
      <c r="L223" s="6">
        <v>13</v>
      </c>
      <c r="M223" s="290"/>
      <c r="N223" s="290"/>
      <c r="O223" s="290"/>
      <c r="P223" s="36"/>
    </row>
    <row r="224" spans="1:16" s="283" customFormat="1" ht="38.25">
      <c r="A224" s="300">
        <f t="shared" si="13"/>
        <v>200</v>
      </c>
      <c r="B224" s="36" t="s">
        <v>1944</v>
      </c>
      <c r="C224" s="2" t="s">
        <v>81</v>
      </c>
      <c r="D224" s="6">
        <v>1</v>
      </c>
      <c r="E224" s="14" t="s">
        <v>141</v>
      </c>
      <c r="F224" s="14" t="s">
        <v>141</v>
      </c>
      <c r="G224" s="6">
        <v>3</v>
      </c>
      <c r="H224" s="6">
        <v>3</v>
      </c>
      <c r="I224" s="36" t="s">
        <v>1945</v>
      </c>
      <c r="J224" s="36" t="s">
        <v>1945</v>
      </c>
      <c r="K224" s="6">
        <v>568</v>
      </c>
      <c r="L224" s="6">
        <v>568</v>
      </c>
      <c r="M224" s="290"/>
      <c r="N224" s="290"/>
      <c r="O224" s="290"/>
      <c r="P224" s="36"/>
    </row>
    <row r="225" spans="1:16" s="283" customFormat="1" ht="25.5">
      <c r="A225" s="300">
        <f t="shared" si="13"/>
        <v>201</v>
      </c>
      <c r="B225" s="36" t="s">
        <v>1946</v>
      </c>
      <c r="C225" s="2" t="s">
        <v>81</v>
      </c>
      <c r="D225" s="36">
        <v>1</v>
      </c>
      <c r="E225" s="22" t="s">
        <v>426</v>
      </c>
      <c r="F225" s="22" t="s">
        <v>426</v>
      </c>
      <c r="G225" s="6">
        <v>2</v>
      </c>
      <c r="H225" s="6">
        <v>2</v>
      </c>
      <c r="I225" s="36" t="s">
        <v>427</v>
      </c>
      <c r="J225" s="36" t="s">
        <v>427</v>
      </c>
      <c r="K225" s="36">
        <v>26</v>
      </c>
      <c r="L225" s="36">
        <v>26</v>
      </c>
      <c r="M225" s="290"/>
      <c r="N225" s="290"/>
      <c r="O225" s="290"/>
      <c r="P225" s="36"/>
    </row>
    <row r="226" spans="1:16" s="283" customFormat="1" ht="38.25">
      <c r="A226" s="300">
        <f t="shared" si="13"/>
        <v>202</v>
      </c>
      <c r="B226" s="36" t="s">
        <v>1947</v>
      </c>
      <c r="C226" s="2" t="s">
        <v>81</v>
      </c>
      <c r="D226" s="6">
        <v>1</v>
      </c>
      <c r="E226" s="22" t="s">
        <v>428</v>
      </c>
      <c r="F226" s="22" t="s">
        <v>428</v>
      </c>
      <c r="G226" s="6">
        <v>3</v>
      </c>
      <c r="H226" s="6">
        <v>3</v>
      </c>
      <c r="I226" s="36" t="s">
        <v>424</v>
      </c>
      <c r="J226" s="36" t="s">
        <v>424</v>
      </c>
      <c r="K226" s="36">
        <v>24</v>
      </c>
      <c r="L226" s="36">
        <v>24</v>
      </c>
      <c r="M226" s="290"/>
      <c r="N226" s="290"/>
      <c r="O226" s="290"/>
      <c r="P226" s="36"/>
    </row>
    <row r="227" spans="1:16" s="283" customFormat="1" ht="38.25">
      <c r="A227" s="308">
        <f t="shared" si="13"/>
        <v>203</v>
      </c>
      <c r="B227" s="306" t="s">
        <v>1948</v>
      </c>
      <c r="C227" s="310" t="s">
        <v>81</v>
      </c>
      <c r="D227" s="307">
        <v>1</v>
      </c>
      <c r="E227" s="331" t="s">
        <v>513</v>
      </c>
      <c r="F227" s="331" t="s">
        <v>513</v>
      </c>
      <c r="G227" s="307">
        <v>3</v>
      </c>
      <c r="H227" s="307">
        <v>3</v>
      </c>
      <c r="I227" s="306" t="s">
        <v>345</v>
      </c>
      <c r="J227" s="306" t="s">
        <v>345</v>
      </c>
      <c r="K227" s="306">
        <v>432</v>
      </c>
      <c r="L227" s="306">
        <v>432</v>
      </c>
      <c r="M227" s="290"/>
      <c r="N227" s="290"/>
      <c r="O227" s="290"/>
      <c r="P227" s="306"/>
    </row>
    <row r="228" spans="1:16" s="283" customFormat="1" ht="38.25">
      <c r="A228" s="311">
        <f>SUM(A227+1)</f>
        <v>204</v>
      </c>
      <c r="B228" s="306" t="s">
        <v>1949</v>
      </c>
      <c r="C228" s="332" t="s">
        <v>250</v>
      </c>
      <c r="D228" s="333">
        <v>1</v>
      </c>
      <c r="E228" s="334" t="s">
        <v>1950</v>
      </c>
      <c r="F228" s="334" t="s">
        <v>1950</v>
      </c>
      <c r="G228" s="306">
        <v>1</v>
      </c>
      <c r="H228" s="306">
        <v>1</v>
      </c>
      <c r="I228" s="309" t="s">
        <v>1951</v>
      </c>
      <c r="J228" s="309" t="s">
        <v>1951</v>
      </c>
      <c r="K228" s="306">
        <v>35</v>
      </c>
      <c r="L228" s="306">
        <v>35</v>
      </c>
      <c r="M228" s="290"/>
      <c r="N228" s="290"/>
      <c r="O228" s="290"/>
      <c r="P228" s="306"/>
    </row>
    <row r="229" spans="1:16" s="283" customFormat="1">
      <c r="A229" s="335"/>
      <c r="B229" s="330" t="s">
        <v>1952</v>
      </c>
      <c r="C229" s="336"/>
      <c r="D229" s="51"/>
      <c r="E229" s="337" t="s">
        <v>486</v>
      </c>
      <c r="F229" s="337" t="s">
        <v>486</v>
      </c>
      <c r="G229" s="330">
        <v>1</v>
      </c>
      <c r="H229" s="330">
        <v>1</v>
      </c>
      <c r="I229" s="338" t="s">
        <v>434</v>
      </c>
      <c r="J229" s="338" t="s">
        <v>434</v>
      </c>
      <c r="K229" s="330">
        <v>32</v>
      </c>
      <c r="L229" s="330">
        <v>32</v>
      </c>
      <c r="M229" s="290"/>
      <c r="N229" s="290"/>
      <c r="O229" s="290"/>
      <c r="P229" s="330"/>
    </row>
    <row r="230" spans="1:16" s="283" customFormat="1">
      <c r="A230" s="335"/>
      <c r="B230" s="330" t="s">
        <v>1953</v>
      </c>
      <c r="C230" s="336"/>
      <c r="D230" s="51"/>
      <c r="E230" s="337" t="s">
        <v>1954</v>
      </c>
      <c r="F230" s="337" t="s">
        <v>1954</v>
      </c>
      <c r="G230" s="330">
        <v>1</v>
      </c>
      <c r="H230" s="330">
        <v>1</v>
      </c>
      <c r="I230" s="338" t="s">
        <v>476</v>
      </c>
      <c r="J230" s="338" t="s">
        <v>476</v>
      </c>
      <c r="K230" s="330">
        <v>29</v>
      </c>
      <c r="L230" s="330">
        <v>29</v>
      </c>
      <c r="M230" s="290"/>
      <c r="N230" s="290"/>
      <c r="O230" s="290"/>
      <c r="P230" s="330"/>
    </row>
    <row r="231" spans="1:16" s="283" customFormat="1">
      <c r="A231" s="335"/>
      <c r="B231" s="330" t="s">
        <v>1955</v>
      </c>
      <c r="C231" s="336"/>
      <c r="D231" s="51"/>
      <c r="E231" s="337" t="s">
        <v>330</v>
      </c>
      <c r="F231" s="337" t="s">
        <v>330</v>
      </c>
      <c r="G231" s="330">
        <v>1</v>
      </c>
      <c r="H231" s="330">
        <v>1</v>
      </c>
      <c r="I231" s="338" t="s">
        <v>345</v>
      </c>
      <c r="J231" s="338" t="s">
        <v>345</v>
      </c>
      <c r="K231" s="330">
        <v>19</v>
      </c>
      <c r="L231" s="330">
        <v>19</v>
      </c>
      <c r="M231" s="290"/>
      <c r="N231" s="290"/>
      <c r="O231" s="290"/>
      <c r="P231" s="330"/>
    </row>
    <row r="232" spans="1:16" s="283" customFormat="1">
      <c r="A232" s="429"/>
      <c r="B232" s="299" t="s">
        <v>2101</v>
      </c>
      <c r="C232" s="479"/>
      <c r="D232" s="480"/>
      <c r="E232" s="313" t="s">
        <v>2102</v>
      </c>
      <c r="F232" s="313" t="s">
        <v>2102</v>
      </c>
      <c r="G232" s="299">
        <v>1</v>
      </c>
      <c r="H232" s="299">
        <v>1</v>
      </c>
      <c r="I232" s="302" t="s">
        <v>434</v>
      </c>
      <c r="J232" s="302" t="s">
        <v>434</v>
      </c>
      <c r="K232" s="299">
        <v>35</v>
      </c>
      <c r="L232" s="299">
        <v>35</v>
      </c>
      <c r="M232" s="290"/>
      <c r="N232" s="290"/>
      <c r="O232" s="290"/>
      <c r="P232" s="299"/>
    </row>
    <row r="233" spans="1:16" s="283" customFormat="1" ht="38.25">
      <c r="A233" s="298">
        <f>SUM(A228+1)</f>
        <v>205</v>
      </c>
      <c r="B233" s="299" t="s">
        <v>1956</v>
      </c>
      <c r="C233" s="303" t="s">
        <v>250</v>
      </c>
      <c r="D233" s="299">
        <v>1</v>
      </c>
      <c r="E233" s="313" t="s">
        <v>302</v>
      </c>
      <c r="F233" s="313" t="s">
        <v>302</v>
      </c>
      <c r="G233" s="299">
        <v>1</v>
      </c>
      <c r="H233" s="299">
        <v>1</v>
      </c>
      <c r="I233" s="302" t="s">
        <v>434</v>
      </c>
      <c r="J233" s="302" t="s">
        <v>434</v>
      </c>
      <c r="K233" s="299">
        <v>111</v>
      </c>
      <c r="L233" s="299">
        <v>111</v>
      </c>
      <c r="M233" s="290"/>
      <c r="N233" s="290"/>
      <c r="O233" s="290"/>
      <c r="P233" s="299"/>
    </row>
    <row r="234" spans="1:16" s="283" customFormat="1" ht="38.25">
      <c r="A234" s="298">
        <f t="shared" ref="A234:A242" si="14">SUM(A233+1)</f>
        <v>206</v>
      </c>
      <c r="B234" s="36" t="s">
        <v>1957</v>
      </c>
      <c r="C234" s="2" t="s">
        <v>250</v>
      </c>
      <c r="D234" s="299">
        <v>1</v>
      </c>
      <c r="E234" s="14" t="s">
        <v>1954</v>
      </c>
      <c r="F234" s="14" t="s">
        <v>1954</v>
      </c>
      <c r="G234" s="36">
        <v>1</v>
      </c>
      <c r="H234" s="36">
        <v>1</v>
      </c>
      <c r="I234" s="27" t="s">
        <v>476</v>
      </c>
      <c r="J234" s="27" t="s">
        <v>476</v>
      </c>
      <c r="K234" s="36">
        <v>96</v>
      </c>
      <c r="L234" s="36">
        <v>96</v>
      </c>
      <c r="M234" s="290"/>
      <c r="N234" s="290"/>
      <c r="O234" s="290"/>
      <c r="P234" s="36"/>
    </row>
    <row r="235" spans="1:16" s="283" customFormat="1" ht="25.5">
      <c r="A235" s="298">
        <f t="shared" si="14"/>
        <v>207</v>
      </c>
      <c r="B235" s="36" t="s">
        <v>1958</v>
      </c>
      <c r="C235" s="2" t="s">
        <v>250</v>
      </c>
      <c r="D235" s="36">
        <v>1</v>
      </c>
      <c r="E235" s="22" t="s">
        <v>1867</v>
      </c>
      <c r="F235" s="22" t="s">
        <v>1867</v>
      </c>
      <c r="G235" s="6">
        <v>3</v>
      </c>
      <c r="H235" s="6">
        <v>3</v>
      </c>
      <c r="I235" s="36" t="s">
        <v>323</v>
      </c>
      <c r="J235" s="36" t="s">
        <v>323</v>
      </c>
      <c r="K235" s="36">
        <v>27</v>
      </c>
      <c r="L235" s="36">
        <v>27</v>
      </c>
      <c r="M235" s="290"/>
      <c r="N235" s="290"/>
      <c r="O235" s="290"/>
      <c r="P235" s="36"/>
    </row>
    <row r="236" spans="1:16" s="283" customFormat="1" ht="38.25">
      <c r="A236" s="298">
        <f t="shared" si="14"/>
        <v>208</v>
      </c>
      <c r="B236" s="36" t="s">
        <v>1959</v>
      </c>
      <c r="C236" s="2" t="s">
        <v>250</v>
      </c>
      <c r="D236" s="36">
        <v>1</v>
      </c>
      <c r="E236" s="22" t="s">
        <v>514</v>
      </c>
      <c r="F236" s="22" t="s">
        <v>514</v>
      </c>
      <c r="G236" s="6">
        <v>1</v>
      </c>
      <c r="H236" s="6">
        <v>1</v>
      </c>
      <c r="I236" s="36" t="s">
        <v>515</v>
      </c>
      <c r="J236" s="36" t="s">
        <v>515</v>
      </c>
      <c r="K236" s="36">
        <v>28</v>
      </c>
      <c r="L236" s="36">
        <v>28</v>
      </c>
      <c r="M236" s="290"/>
      <c r="N236" s="290"/>
      <c r="O236" s="290"/>
      <c r="P236" s="36"/>
    </row>
    <row r="237" spans="1:16" s="283" customFormat="1" ht="38.25">
      <c r="A237" s="298">
        <f t="shared" si="14"/>
        <v>209</v>
      </c>
      <c r="B237" s="36" t="s">
        <v>2124</v>
      </c>
      <c r="C237" s="2" t="s">
        <v>250</v>
      </c>
      <c r="D237" s="299">
        <v>1</v>
      </c>
      <c r="E237" s="14" t="s">
        <v>330</v>
      </c>
      <c r="F237" s="14" t="s">
        <v>330</v>
      </c>
      <c r="G237" s="36">
        <v>1</v>
      </c>
      <c r="H237" s="36">
        <v>1</v>
      </c>
      <c r="I237" s="27" t="s">
        <v>345</v>
      </c>
      <c r="J237" s="27" t="s">
        <v>345</v>
      </c>
      <c r="K237" s="36">
        <v>128</v>
      </c>
      <c r="L237" s="36">
        <v>128</v>
      </c>
      <c r="M237" s="290"/>
      <c r="N237" s="290"/>
      <c r="O237" s="290"/>
      <c r="P237" s="36"/>
    </row>
    <row r="238" spans="1:16" s="283" customFormat="1" ht="38.25">
      <c r="A238" s="298">
        <f t="shared" si="14"/>
        <v>210</v>
      </c>
      <c r="B238" s="36" t="s">
        <v>2123</v>
      </c>
      <c r="C238" s="2" t="s">
        <v>250</v>
      </c>
      <c r="D238" s="299">
        <v>1</v>
      </c>
      <c r="E238" s="337" t="s">
        <v>2102</v>
      </c>
      <c r="F238" s="337" t="s">
        <v>2102</v>
      </c>
      <c r="G238" s="330">
        <v>1</v>
      </c>
      <c r="H238" s="330">
        <v>1</v>
      </c>
      <c r="I238" s="338" t="s">
        <v>434</v>
      </c>
      <c r="J238" s="338" t="s">
        <v>434</v>
      </c>
      <c r="K238" s="36">
        <v>115</v>
      </c>
      <c r="L238" s="36">
        <v>115</v>
      </c>
      <c r="M238" s="290"/>
      <c r="N238" s="290"/>
      <c r="O238" s="290"/>
      <c r="P238" s="36"/>
    </row>
    <row r="239" spans="1:16" s="283" customFormat="1" ht="25.5">
      <c r="A239" s="298">
        <f t="shared" si="14"/>
        <v>211</v>
      </c>
      <c r="B239" s="36" t="s">
        <v>2103</v>
      </c>
      <c r="C239" s="2" t="s">
        <v>202</v>
      </c>
      <c r="D239" s="6">
        <v>1</v>
      </c>
      <c r="E239" s="22" t="s">
        <v>2093</v>
      </c>
      <c r="F239" s="22" t="s">
        <v>2093</v>
      </c>
      <c r="G239" s="6">
        <v>2</v>
      </c>
      <c r="H239" s="6">
        <v>2</v>
      </c>
      <c r="I239" s="36" t="s">
        <v>247</v>
      </c>
      <c r="J239" s="36" t="s">
        <v>247</v>
      </c>
      <c r="K239" s="6">
        <v>47</v>
      </c>
      <c r="L239" s="6">
        <v>47</v>
      </c>
      <c r="M239" s="290"/>
      <c r="N239" s="290"/>
      <c r="O239" s="290"/>
      <c r="P239" s="36"/>
    </row>
    <row r="240" spans="1:16" s="283" customFormat="1" ht="25.5">
      <c r="A240" s="298">
        <f t="shared" si="14"/>
        <v>212</v>
      </c>
      <c r="B240" s="36" t="s">
        <v>1960</v>
      </c>
      <c r="C240" s="2" t="s">
        <v>73</v>
      </c>
      <c r="D240" s="6">
        <v>1</v>
      </c>
      <c r="E240" s="36" t="s">
        <v>1961</v>
      </c>
      <c r="F240" s="36" t="s">
        <v>1961</v>
      </c>
      <c r="G240" s="6">
        <v>2</v>
      </c>
      <c r="H240" s="6">
        <v>2</v>
      </c>
      <c r="I240" s="36" t="s">
        <v>27</v>
      </c>
      <c r="J240" s="36" t="s">
        <v>27</v>
      </c>
      <c r="K240" s="36">
        <v>34</v>
      </c>
      <c r="L240" s="36">
        <v>34</v>
      </c>
      <c r="M240" s="290"/>
      <c r="N240" s="290"/>
      <c r="O240" s="290"/>
      <c r="P240" s="2"/>
    </row>
    <row r="241" spans="1:16" s="283" customFormat="1" ht="25.5">
      <c r="A241" s="298">
        <f t="shared" si="14"/>
        <v>213</v>
      </c>
      <c r="B241" s="36" t="s">
        <v>1962</v>
      </c>
      <c r="C241" s="2" t="s">
        <v>73</v>
      </c>
      <c r="D241" s="6">
        <v>1</v>
      </c>
      <c r="E241" s="6" t="s">
        <v>1963</v>
      </c>
      <c r="F241" s="6" t="s">
        <v>1963</v>
      </c>
      <c r="G241" s="6">
        <v>2</v>
      </c>
      <c r="H241" s="6">
        <v>2</v>
      </c>
      <c r="I241" s="36" t="s">
        <v>27</v>
      </c>
      <c r="J241" s="36" t="s">
        <v>27</v>
      </c>
      <c r="K241" s="36">
        <v>41</v>
      </c>
      <c r="L241" s="36">
        <v>41</v>
      </c>
      <c r="M241" s="290"/>
      <c r="N241" s="290"/>
      <c r="O241" s="290"/>
      <c r="P241" s="2"/>
    </row>
    <row r="242" spans="1:16" s="283" customFormat="1" ht="25.5">
      <c r="A242" s="298">
        <f t="shared" si="14"/>
        <v>214</v>
      </c>
      <c r="B242" s="36" t="s">
        <v>1964</v>
      </c>
      <c r="C242" s="2" t="s">
        <v>375</v>
      </c>
      <c r="D242" s="6">
        <v>1</v>
      </c>
      <c r="E242" s="6" t="s">
        <v>516</v>
      </c>
      <c r="F242" s="6" t="s">
        <v>516</v>
      </c>
      <c r="G242" s="6">
        <v>2</v>
      </c>
      <c r="H242" s="6">
        <v>2</v>
      </c>
      <c r="I242" s="36" t="s">
        <v>74</v>
      </c>
      <c r="J242" s="36" t="s">
        <v>74</v>
      </c>
      <c r="K242" s="6">
        <v>47</v>
      </c>
      <c r="L242" s="6">
        <v>47</v>
      </c>
      <c r="M242" s="290"/>
      <c r="N242" s="290"/>
      <c r="O242" s="290"/>
      <c r="P242" s="36"/>
    </row>
    <row r="243" spans="1:16" s="283" customFormat="1" ht="25.5">
      <c r="A243" s="300">
        <f t="shared" si="13"/>
        <v>215</v>
      </c>
      <c r="B243" s="36" t="s">
        <v>1965</v>
      </c>
      <c r="C243" s="2" t="s">
        <v>375</v>
      </c>
      <c r="D243" s="6">
        <v>1</v>
      </c>
      <c r="E243" s="22" t="s">
        <v>487</v>
      </c>
      <c r="F243" s="22" t="s">
        <v>487</v>
      </c>
      <c r="G243" s="6">
        <v>1</v>
      </c>
      <c r="H243" s="6">
        <v>1</v>
      </c>
      <c r="I243" s="36" t="s">
        <v>74</v>
      </c>
      <c r="J243" s="36" t="s">
        <v>74</v>
      </c>
      <c r="K243" s="36">
        <v>20</v>
      </c>
      <c r="L243" s="36">
        <v>20</v>
      </c>
      <c r="M243" s="290"/>
      <c r="N243" s="290"/>
      <c r="O243" s="290"/>
      <c r="P243" s="36"/>
    </row>
    <row r="244" spans="1:16" s="283" customFormat="1">
      <c r="A244" s="298">
        <f t="shared" si="13"/>
        <v>216</v>
      </c>
      <c r="B244" s="36" t="s">
        <v>496</v>
      </c>
      <c r="C244" s="2" t="s">
        <v>252</v>
      </c>
      <c r="D244" s="6">
        <v>1</v>
      </c>
      <c r="E244" s="6" t="s">
        <v>415</v>
      </c>
      <c r="F244" s="6" t="s">
        <v>415</v>
      </c>
      <c r="G244" s="6">
        <v>2</v>
      </c>
      <c r="H244" s="6">
        <v>2</v>
      </c>
      <c r="I244" s="36" t="s">
        <v>312</v>
      </c>
      <c r="J244" s="36" t="s">
        <v>312</v>
      </c>
      <c r="K244" s="6">
        <v>57</v>
      </c>
      <c r="L244" s="6">
        <v>57</v>
      </c>
      <c r="M244" s="290"/>
      <c r="N244" s="290"/>
      <c r="O244" s="290"/>
      <c r="P244" s="36"/>
    </row>
    <row r="245" spans="1:16" s="283" customFormat="1" ht="25.5">
      <c r="A245" s="300">
        <f t="shared" si="13"/>
        <v>217</v>
      </c>
      <c r="B245" s="36" t="s">
        <v>517</v>
      </c>
      <c r="C245" s="2" t="s">
        <v>252</v>
      </c>
      <c r="D245" s="36">
        <v>1</v>
      </c>
      <c r="E245" s="6" t="s">
        <v>1966</v>
      </c>
      <c r="F245" s="6" t="s">
        <v>1966</v>
      </c>
      <c r="G245" s="6">
        <v>2</v>
      </c>
      <c r="H245" s="6">
        <v>2</v>
      </c>
      <c r="I245" s="36" t="s">
        <v>345</v>
      </c>
      <c r="J245" s="36" t="s">
        <v>345</v>
      </c>
      <c r="K245" s="6">
        <v>225</v>
      </c>
      <c r="L245" s="6">
        <v>225</v>
      </c>
      <c r="M245" s="290"/>
      <c r="N245" s="290"/>
      <c r="O245" s="290"/>
      <c r="P245" s="36"/>
    </row>
    <row r="246" spans="1:16" s="283" customFormat="1" ht="25.5">
      <c r="A246" s="298">
        <f t="shared" si="13"/>
        <v>218</v>
      </c>
      <c r="B246" s="36" t="s">
        <v>1967</v>
      </c>
      <c r="C246" s="2" t="s">
        <v>253</v>
      </c>
      <c r="D246" s="6">
        <v>1</v>
      </c>
      <c r="E246" s="6" t="s">
        <v>539</v>
      </c>
      <c r="F246" s="6" t="s">
        <v>539</v>
      </c>
      <c r="G246" s="6">
        <v>1</v>
      </c>
      <c r="H246" s="6">
        <v>1</v>
      </c>
      <c r="I246" s="36" t="s">
        <v>409</v>
      </c>
      <c r="J246" s="36" t="s">
        <v>409</v>
      </c>
      <c r="K246" s="6">
        <v>16</v>
      </c>
      <c r="L246" s="6">
        <v>16</v>
      </c>
      <c r="M246" s="290"/>
      <c r="N246" s="290"/>
      <c r="O246" s="290"/>
      <c r="P246" s="36"/>
    </row>
    <row r="247" spans="1:16" s="283" customFormat="1" ht="25.5">
      <c r="A247" s="300">
        <f t="shared" si="13"/>
        <v>219</v>
      </c>
      <c r="B247" s="36" t="s">
        <v>2104</v>
      </c>
      <c r="C247" s="2" t="s">
        <v>253</v>
      </c>
      <c r="D247" s="6">
        <v>1</v>
      </c>
      <c r="E247" s="6" t="s">
        <v>2105</v>
      </c>
      <c r="F247" s="6" t="s">
        <v>2105</v>
      </c>
      <c r="G247" s="6">
        <v>1</v>
      </c>
      <c r="H247" s="6">
        <v>1</v>
      </c>
      <c r="I247" s="36" t="s">
        <v>409</v>
      </c>
      <c r="J247" s="36" t="s">
        <v>409</v>
      </c>
      <c r="K247" s="6">
        <v>137</v>
      </c>
      <c r="L247" s="6">
        <v>137</v>
      </c>
      <c r="M247" s="290"/>
      <c r="N247" s="290"/>
      <c r="O247" s="290"/>
      <c r="P247" s="36"/>
    </row>
    <row r="248" spans="1:16" s="283" customFormat="1" ht="25.5">
      <c r="A248" s="300">
        <f t="shared" si="13"/>
        <v>220</v>
      </c>
      <c r="B248" s="36" t="s">
        <v>2106</v>
      </c>
      <c r="C248" s="2" t="s">
        <v>253</v>
      </c>
      <c r="D248" s="6">
        <v>1</v>
      </c>
      <c r="E248" s="6" t="s">
        <v>2105</v>
      </c>
      <c r="F248" s="6" t="s">
        <v>2105</v>
      </c>
      <c r="G248" s="6">
        <v>1</v>
      </c>
      <c r="H248" s="6">
        <v>1</v>
      </c>
      <c r="I248" s="36" t="s">
        <v>2107</v>
      </c>
      <c r="J248" s="36" t="s">
        <v>2107</v>
      </c>
      <c r="K248" s="6">
        <v>29</v>
      </c>
      <c r="L248" s="6">
        <v>29</v>
      </c>
      <c r="M248" s="290"/>
      <c r="N248" s="290"/>
      <c r="O248" s="290"/>
      <c r="P248" s="36"/>
    </row>
    <row r="249" spans="1:16" s="283" customFormat="1" ht="25.5">
      <c r="A249" s="300">
        <f t="shared" si="13"/>
        <v>221</v>
      </c>
      <c r="B249" s="36" t="s">
        <v>518</v>
      </c>
      <c r="C249" s="2" t="s">
        <v>278</v>
      </c>
      <c r="D249" s="6">
        <v>1</v>
      </c>
      <c r="E249" s="6" t="s">
        <v>1910</v>
      </c>
      <c r="F249" s="6" t="s">
        <v>1910</v>
      </c>
      <c r="G249" s="6">
        <v>2</v>
      </c>
      <c r="H249" s="6">
        <v>2</v>
      </c>
      <c r="I249" s="36" t="s">
        <v>1968</v>
      </c>
      <c r="J249" s="36" t="s">
        <v>1968</v>
      </c>
      <c r="K249" s="2">
        <v>182</v>
      </c>
      <c r="L249" s="2">
        <v>182</v>
      </c>
      <c r="M249" s="290"/>
      <c r="N249" s="290"/>
      <c r="O249" s="290"/>
      <c r="P249" s="36"/>
    </row>
    <row r="250" spans="1:16" s="283" customFormat="1" ht="25.5">
      <c r="A250" s="298">
        <f>SUM(A249+1)</f>
        <v>222</v>
      </c>
      <c r="B250" s="36" t="s">
        <v>519</v>
      </c>
      <c r="C250" s="2" t="s">
        <v>432</v>
      </c>
      <c r="D250" s="6">
        <v>1</v>
      </c>
      <c r="E250" s="36" t="s">
        <v>433</v>
      </c>
      <c r="F250" s="36" t="s">
        <v>433</v>
      </c>
      <c r="G250" s="6">
        <v>1</v>
      </c>
      <c r="H250" s="6">
        <v>1</v>
      </c>
      <c r="I250" s="36" t="s">
        <v>247</v>
      </c>
      <c r="J250" s="36" t="s">
        <v>247</v>
      </c>
      <c r="K250" s="6">
        <v>25</v>
      </c>
      <c r="L250" s="6">
        <v>25</v>
      </c>
      <c r="M250" s="290"/>
      <c r="N250" s="290"/>
      <c r="O250" s="290"/>
      <c r="P250" s="36"/>
    </row>
    <row r="251" spans="1:16" s="283" customFormat="1" ht="38.25">
      <c r="A251" s="300">
        <f t="shared" ref="A251:A255" si="15">SUM(A250+1)</f>
        <v>223</v>
      </c>
      <c r="B251" s="36" t="s">
        <v>2108</v>
      </c>
      <c r="C251" s="2" t="s">
        <v>255</v>
      </c>
      <c r="D251" s="6">
        <v>1</v>
      </c>
      <c r="E251" s="6" t="s">
        <v>520</v>
      </c>
      <c r="F251" s="6" t="s">
        <v>520</v>
      </c>
      <c r="G251" s="6">
        <v>4</v>
      </c>
      <c r="H251" s="6">
        <v>4</v>
      </c>
      <c r="I251" s="36" t="s">
        <v>258</v>
      </c>
      <c r="J251" s="36" t="s">
        <v>258</v>
      </c>
      <c r="K251" s="6">
        <v>85</v>
      </c>
      <c r="L251" s="6">
        <v>85</v>
      </c>
      <c r="M251" s="290"/>
      <c r="N251" s="290"/>
      <c r="O251" s="290"/>
      <c r="P251" s="36"/>
    </row>
    <row r="252" spans="1:16" s="283" customFormat="1">
      <c r="A252" s="300">
        <f t="shared" si="15"/>
        <v>224</v>
      </c>
      <c r="B252" s="36" t="s">
        <v>521</v>
      </c>
      <c r="C252" s="2" t="s">
        <v>255</v>
      </c>
      <c r="D252" s="36">
        <v>1</v>
      </c>
      <c r="E252" s="6" t="s">
        <v>431</v>
      </c>
      <c r="F252" s="6" t="s">
        <v>431</v>
      </c>
      <c r="G252" s="6">
        <v>2</v>
      </c>
      <c r="H252" s="6">
        <v>2</v>
      </c>
      <c r="I252" s="36" t="s">
        <v>522</v>
      </c>
      <c r="J252" s="36" t="s">
        <v>522</v>
      </c>
      <c r="K252" s="6">
        <v>39</v>
      </c>
      <c r="L252" s="6">
        <v>39</v>
      </c>
      <c r="M252" s="290"/>
      <c r="N252" s="290"/>
      <c r="O252" s="290"/>
      <c r="P252" s="36"/>
    </row>
    <row r="253" spans="1:16" s="283" customFormat="1" ht="25.5">
      <c r="A253" s="300">
        <f t="shared" si="15"/>
        <v>225</v>
      </c>
      <c r="B253" s="36" t="s">
        <v>1969</v>
      </c>
      <c r="C253" s="2" t="s">
        <v>255</v>
      </c>
      <c r="D253" s="6">
        <v>1</v>
      </c>
      <c r="E253" s="6" t="s">
        <v>523</v>
      </c>
      <c r="F253" s="6" t="s">
        <v>523</v>
      </c>
      <c r="G253" s="6">
        <v>2</v>
      </c>
      <c r="H253" s="6">
        <v>2</v>
      </c>
      <c r="I253" s="36" t="s">
        <v>522</v>
      </c>
      <c r="J253" s="36" t="s">
        <v>522</v>
      </c>
      <c r="K253" s="6">
        <v>34</v>
      </c>
      <c r="L253" s="6">
        <v>34</v>
      </c>
      <c r="M253" s="290"/>
      <c r="N253" s="290"/>
      <c r="O253" s="290"/>
      <c r="P253" s="36"/>
    </row>
    <row r="254" spans="1:16" s="283" customFormat="1" ht="25.5">
      <c r="A254" s="300">
        <f t="shared" si="15"/>
        <v>226</v>
      </c>
      <c r="B254" s="36" t="s">
        <v>524</v>
      </c>
      <c r="C254" s="2" t="s">
        <v>255</v>
      </c>
      <c r="D254" s="6">
        <v>1</v>
      </c>
      <c r="E254" s="6" t="s">
        <v>1438</v>
      </c>
      <c r="F254" s="6" t="s">
        <v>1438</v>
      </c>
      <c r="G254" s="6">
        <v>5</v>
      </c>
      <c r="H254" s="6">
        <v>5</v>
      </c>
      <c r="I254" s="36" t="s">
        <v>522</v>
      </c>
      <c r="J254" s="36" t="s">
        <v>522</v>
      </c>
      <c r="K254" s="6">
        <v>81</v>
      </c>
      <c r="L254" s="6">
        <v>81</v>
      </c>
      <c r="M254" s="290"/>
      <c r="N254" s="290"/>
      <c r="O254" s="290"/>
      <c r="P254" s="36"/>
    </row>
    <row r="255" spans="1:16" s="283" customFormat="1" ht="25.5">
      <c r="A255" s="300">
        <f t="shared" si="15"/>
        <v>227</v>
      </c>
      <c r="B255" s="36" t="s">
        <v>526</v>
      </c>
      <c r="C255" s="2" t="s">
        <v>255</v>
      </c>
      <c r="D255" s="6">
        <v>1</v>
      </c>
      <c r="E255" s="6" t="s">
        <v>527</v>
      </c>
      <c r="F255" s="6" t="s">
        <v>527</v>
      </c>
      <c r="G255" s="6">
        <v>5</v>
      </c>
      <c r="H255" s="6">
        <v>5</v>
      </c>
      <c r="I255" s="36" t="s">
        <v>451</v>
      </c>
      <c r="J255" s="36" t="s">
        <v>451</v>
      </c>
      <c r="K255" s="36">
        <v>46</v>
      </c>
      <c r="L255" s="36">
        <v>46</v>
      </c>
      <c r="M255" s="290"/>
      <c r="N255" s="290"/>
      <c r="O255" s="290"/>
      <c r="P255" s="36"/>
    </row>
    <row r="256" spans="1:16" s="283" customFormat="1" ht="38.25">
      <c r="A256" s="300">
        <f t="shared" si="13"/>
        <v>228</v>
      </c>
      <c r="B256" s="36" t="s">
        <v>528</v>
      </c>
      <c r="C256" s="2" t="s">
        <v>255</v>
      </c>
      <c r="D256" s="36">
        <v>1</v>
      </c>
      <c r="E256" s="6" t="s">
        <v>529</v>
      </c>
      <c r="F256" s="6" t="s">
        <v>529</v>
      </c>
      <c r="G256" s="6">
        <v>8</v>
      </c>
      <c r="H256" s="6">
        <v>8</v>
      </c>
      <c r="I256" s="36" t="s">
        <v>1709</v>
      </c>
      <c r="J256" s="36" t="s">
        <v>1709</v>
      </c>
      <c r="K256" s="36">
        <v>71</v>
      </c>
      <c r="L256" s="36">
        <v>71</v>
      </c>
      <c r="M256" s="290"/>
      <c r="N256" s="290"/>
      <c r="O256" s="290"/>
      <c r="P256" s="36"/>
    </row>
    <row r="257" spans="1:16" s="283" customFormat="1" ht="25.5">
      <c r="A257" s="300">
        <f t="shared" si="13"/>
        <v>229</v>
      </c>
      <c r="B257" s="36" t="s">
        <v>2125</v>
      </c>
      <c r="C257" s="2" t="s">
        <v>255</v>
      </c>
      <c r="D257" s="6">
        <v>1</v>
      </c>
      <c r="E257" s="6" t="s">
        <v>2109</v>
      </c>
      <c r="F257" s="6" t="s">
        <v>2109</v>
      </c>
      <c r="G257" s="6">
        <v>2</v>
      </c>
      <c r="H257" s="6">
        <v>2</v>
      </c>
      <c r="I257" s="36" t="s">
        <v>27</v>
      </c>
      <c r="J257" s="36" t="s">
        <v>27</v>
      </c>
      <c r="K257" s="36">
        <v>50</v>
      </c>
      <c r="L257" s="36">
        <v>50</v>
      </c>
      <c r="M257" s="290"/>
      <c r="N257" s="290"/>
      <c r="O257" s="290"/>
      <c r="P257" s="36"/>
    </row>
    <row r="258" spans="1:16" s="283" customFormat="1" ht="38.25">
      <c r="A258" s="300">
        <f t="shared" si="13"/>
        <v>230</v>
      </c>
      <c r="B258" s="36" t="s">
        <v>2110</v>
      </c>
      <c r="C258" s="2" t="s">
        <v>255</v>
      </c>
      <c r="D258" s="6">
        <v>1</v>
      </c>
      <c r="E258" s="6" t="s">
        <v>2111</v>
      </c>
      <c r="F258" s="6" t="s">
        <v>2111</v>
      </c>
      <c r="G258" s="6">
        <v>2</v>
      </c>
      <c r="H258" s="6">
        <v>2</v>
      </c>
      <c r="I258" s="36" t="s">
        <v>1709</v>
      </c>
      <c r="J258" s="36" t="s">
        <v>1709</v>
      </c>
      <c r="K258" s="36">
        <v>50</v>
      </c>
      <c r="L258" s="36">
        <v>50</v>
      </c>
      <c r="M258" s="290"/>
      <c r="N258" s="290"/>
      <c r="O258" s="290"/>
      <c r="P258" s="36"/>
    </row>
    <row r="259" spans="1:16" s="283" customFormat="1" ht="25.5">
      <c r="A259" s="300">
        <f t="shared" si="13"/>
        <v>231</v>
      </c>
      <c r="B259" s="36" t="s">
        <v>2112</v>
      </c>
      <c r="C259" s="2" t="s">
        <v>255</v>
      </c>
      <c r="D259" s="6">
        <v>1</v>
      </c>
      <c r="E259" s="6" t="s">
        <v>2113</v>
      </c>
      <c r="F259" s="6" t="s">
        <v>2113</v>
      </c>
      <c r="G259" s="6">
        <v>2</v>
      </c>
      <c r="H259" s="6">
        <v>2</v>
      </c>
      <c r="I259" s="36" t="s">
        <v>1709</v>
      </c>
      <c r="J259" s="36" t="s">
        <v>1709</v>
      </c>
      <c r="K259" s="36">
        <v>50</v>
      </c>
      <c r="L259" s="36">
        <v>50</v>
      </c>
      <c r="M259" s="290"/>
      <c r="N259" s="290"/>
      <c r="O259" s="290"/>
      <c r="P259" s="36"/>
    </row>
    <row r="260" spans="1:16" s="283" customFormat="1" ht="25.5">
      <c r="A260" s="300">
        <f t="shared" si="13"/>
        <v>232</v>
      </c>
      <c r="B260" s="36" t="s">
        <v>530</v>
      </c>
      <c r="C260" s="2" t="s">
        <v>19</v>
      </c>
      <c r="D260" s="36">
        <v>1</v>
      </c>
      <c r="E260" s="6" t="s">
        <v>531</v>
      </c>
      <c r="F260" s="6" t="s">
        <v>531</v>
      </c>
      <c r="G260" s="6">
        <v>2</v>
      </c>
      <c r="H260" s="6">
        <v>2</v>
      </c>
      <c r="I260" s="36" t="s">
        <v>434</v>
      </c>
      <c r="J260" s="36" t="s">
        <v>434</v>
      </c>
      <c r="K260" s="6">
        <v>43</v>
      </c>
      <c r="L260" s="6">
        <v>43</v>
      </c>
      <c r="M260" s="290"/>
      <c r="N260" s="290"/>
      <c r="O260" s="290"/>
      <c r="P260" s="31"/>
    </row>
    <row r="261" spans="1:16" s="283" customFormat="1" ht="38.25">
      <c r="A261" s="300">
        <f t="shared" si="13"/>
        <v>233</v>
      </c>
      <c r="B261" s="36" t="s">
        <v>1970</v>
      </c>
      <c r="C261" s="2" t="s">
        <v>19</v>
      </c>
      <c r="D261" s="6">
        <v>1</v>
      </c>
      <c r="E261" s="6" t="s">
        <v>420</v>
      </c>
      <c r="F261" s="6" t="s">
        <v>420</v>
      </c>
      <c r="G261" s="6">
        <v>2</v>
      </c>
      <c r="H261" s="6">
        <v>2</v>
      </c>
      <c r="I261" s="36" t="s">
        <v>434</v>
      </c>
      <c r="J261" s="36" t="s">
        <v>434</v>
      </c>
      <c r="K261" s="6">
        <v>16</v>
      </c>
      <c r="L261" s="6">
        <v>16</v>
      </c>
      <c r="M261" s="290"/>
      <c r="N261" s="290"/>
      <c r="O261" s="290"/>
      <c r="P261" s="36"/>
    </row>
    <row r="262" spans="1:16" s="283" customFormat="1" ht="51">
      <c r="A262" s="300">
        <f t="shared" si="13"/>
        <v>234</v>
      </c>
      <c r="B262" s="36" t="s">
        <v>1971</v>
      </c>
      <c r="C262" s="2" t="s">
        <v>19</v>
      </c>
      <c r="D262" s="6">
        <v>1</v>
      </c>
      <c r="E262" s="6" t="s">
        <v>368</v>
      </c>
      <c r="F262" s="6" t="s">
        <v>368</v>
      </c>
      <c r="G262" s="6">
        <v>2</v>
      </c>
      <c r="H262" s="6">
        <v>2</v>
      </c>
      <c r="I262" s="36" t="s">
        <v>1972</v>
      </c>
      <c r="J262" s="36" t="s">
        <v>1972</v>
      </c>
      <c r="K262" s="6">
        <v>23</v>
      </c>
      <c r="L262" s="6">
        <v>23</v>
      </c>
      <c r="M262" s="290"/>
      <c r="N262" s="290"/>
      <c r="O262" s="290"/>
      <c r="P262" s="36"/>
    </row>
    <row r="263" spans="1:16" s="283" customFormat="1" ht="25.5">
      <c r="A263" s="300">
        <f t="shared" si="13"/>
        <v>235</v>
      </c>
      <c r="B263" s="36" t="s">
        <v>532</v>
      </c>
      <c r="C263" s="2" t="s">
        <v>435</v>
      </c>
      <c r="D263" s="6">
        <v>1</v>
      </c>
      <c r="E263" s="6" t="s">
        <v>1973</v>
      </c>
      <c r="F263" s="6" t="s">
        <v>1973</v>
      </c>
      <c r="G263" s="6">
        <v>3</v>
      </c>
      <c r="H263" s="6">
        <v>3</v>
      </c>
      <c r="I263" s="36" t="s">
        <v>247</v>
      </c>
      <c r="J263" s="36" t="s">
        <v>247</v>
      </c>
      <c r="K263" s="6">
        <v>27</v>
      </c>
      <c r="L263" s="6">
        <v>27</v>
      </c>
      <c r="M263" s="290"/>
      <c r="N263" s="290"/>
      <c r="O263" s="290"/>
      <c r="P263" s="300"/>
    </row>
    <row r="264" spans="1:16" s="283" customFormat="1">
      <c r="A264" s="307"/>
      <c r="B264" s="11" t="s">
        <v>259</v>
      </c>
      <c r="C264" s="310"/>
      <c r="D264" s="315">
        <f>SUM(D88:D263)</f>
        <v>171</v>
      </c>
      <c r="E264" s="307"/>
      <c r="F264" s="307"/>
      <c r="G264" s="306"/>
      <c r="H264" s="306"/>
      <c r="I264" s="301"/>
      <c r="J264" s="301"/>
      <c r="K264" s="301"/>
      <c r="L264" s="301"/>
      <c r="M264" s="290"/>
      <c r="N264" s="290"/>
      <c r="O264" s="290"/>
      <c r="P264" s="308"/>
    </row>
    <row r="265" spans="1:16" s="283" customFormat="1">
      <c r="A265" s="442"/>
      <c r="B265" s="585" t="s">
        <v>533</v>
      </c>
      <c r="C265" s="585"/>
      <c r="D265" s="585"/>
      <c r="E265" s="585"/>
      <c r="F265" s="585"/>
      <c r="G265" s="585"/>
      <c r="H265" s="585"/>
      <c r="I265" s="453"/>
      <c r="J265" s="453"/>
      <c r="K265" s="443"/>
      <c r="L265" s="443"/>
      <c r="M265" s="290"/>
      <c r="N265" s="290"/>
      <c r="O265" s="290"/>
      <c r="P265" s="444"/>
    </row>
    <row r="266" spans="1:16" s="283" customFormat="1" ht="13.5">
      <c r="A266" s="344"/>
      <c r="B266" s="586" t="s">
        <v>534</v>
      </c>
      <c r="C266" s="586"/>
      <c r="D266" s="445"/>
      <c r="E266" s="446"/>
      <c r="F266" s="446"/>
      <c r="G266" s="446"/>
      <c r="H266" s="446"/>
      <c r="I266" s="446"/>
      <c r="J266" s="446"/>
      <c r="K266" s="446"/>
      <c r="L266" s="446"/>
      <c r="M266" s="290"/>
      <c r="N266" s="290"/>
      <c r="O266" s="290"/>
      <c r="P266" s="343"/>
    </row>
    <row r="267" spans="1:16" s="283" customFormat="1" ht="25.5">
      <c r="A267" s="298">
        <f>SUM(A263+1)</f>
        <v>236</v>
      </c>
      <c r="B267" s="299" t="s">
        <v>535</v>
      </c>
      <c r="C267" s="339" t="s">
        <v>536</v>
      </c>
      <c r="D267" s="339">
        <v>1</v>
      </c>
      <c r="E267" s="339" t="s">
        <v>537</v>
      </c>
      <c r="F267" s="339" t="s">
        <v>537</v>
      </c>
      <c r="G267" s="339">
        <v>1</v>
      </c>
      <c r="H267" s="339">
        <v>1</v>
      </c>
      <c r="I267" s="339" t="s">
        <v>247</v>
      </c>
      <c r="J267" s="339" t="s">
        <v>247</v>
      </c>
      <c r="K267" s="339">
        <v>24</v>
      </c>
      <c r="L267" s="339">
        <v>24</v>
      </c>
      <c r="M267" s="290"/>
      <c r="N267" s="290"/>
      <c r="O267" s="290"/>
      <c r="P267" s="340"/>
    </row>
    <row r="268" spans="1:16" s="283" customFormat="1" ht="25.5">
      <c r="A268" s="300">
        <f>SUM(A267+1)</f>
        <v>237</v>
      </c>
      <c r="B268" s="36" t="s">
        <v>535</v>
      </c>
      <c r="C268" s="32" t="s">
        <v>9</v>
      </c>
      <c r="D268" s="32">
        <v>1</v>
      </c>
      <c r="E268" s="32" t="s">
        <v>469</v>
      </c>
      <c r="F268" s="32" t="s">
        <v>469</v>
      </c>
      <c r="G268" s="32">
        <v>1</v>
      </c>
      <c r="H268" s="32">
        <v>1</v>
      </c>
      <c r="I268" s="32" t="s">
        <v>345</v>
      </c>
      <c r="J268" s="32" t="s">
        <v>345</v>
      </c>
      <c r="K268" s="32">
        <v>25</v>
      </c>
      <c r="L268" s="32">
        <v>25</v>
      </c>
      <c r="M268" s="290"/>
      <c r="N268" s="290"/>
      <c r="O268" s="290"/>
      <c r="P268" s="18"/>
    </row>
    <row r="269" spans="1:16" s="283" customFormat="1" ht="25.5">
      <c r="A269" s="300">
        <f>SUM(A268+1)</f>
        <v>238</v>
      </c>
      <c r="B269" s="36" t="s">
        <v>507</v>
      </c>
      <c r="C269" s="32" t="s">
        <v>538</v>
      </c>
      <c r="D269" s="32">
        <v>1</v>
      </c>
      <c r="E269" s="32" t="s">
        <v>539</v>
      </c>
      <c r="F269" s="32" t="s">
        <v>539</v>
      </c>
      <c r="G269" s="32">
        <v>1</v>
      </c>
      <c r="H269" s="32">
        <v>1</v>
      </c>
      <c r="I269" s="32" t="s">
        <v>247</v>
      </c>
      <c r="J269" s="32" t="s">
        <v>247</v>
      </c>
      <c r="K269" s="32">
        <v>24</v>
      </c>
      <c r="L269" s="32">
        <v>24</v>
      </c>
      <c r="M269" s="290"/>
      <c r="N269" s="290"/>
      <c r="O269" s="290"/>
      <c r="P269" s="18"/>
    </row>
    <row r="270" spans="1:16" s="283" customFormat="1" ht="25.5">
      <c r="A270" s="300">
        <f>SUM(A269+1)</f>
        <v>239</v>
      </c>
      <c r="B270" s="36" t="s">
        <v>507</v>
      </c>
      <c r="C270" s="32" t="s">
        <v>540</v>
      </c>
      <c r="D270" s="32">
        <v>1</v>
      </c>
      <c r="E270" s="32" t="s">
        <v>1910</v>
      </c>
      <c r="F270" s="32" t="s">
        <v>1910</v>
      </c>
      <c r="G270" s="32">
        <v>1</v>
      </c>
      <c r="H270" s="32">
        <v>1</v>
      </c>
      <c r="I270" s="32" t="s">
        <v>247</v>
      </c>
      <c r="J270" s="32" t="s">
        <v>247</v>
      </c>
      <c r="K270" s="32">
        <v>14</v>
      </c>
      <c r="L270" s="32">
        <v>14</v>
      </c>
      <c r="M270" s="290"/>
      <c r="N270" s="290"/>
      <c r="O270" s="290"/>
      <c r="P270" s="18"/>
    </row>
    <row r="271" spans="1:16" s="283" customFormat="1" ht="13.5">
      <c r="A271" s="423"/>
      <c r="B271" s="447" t="s">
        <v>541</v>
      </c>
      <c r="C271" s="438"/>
      <c r="D271" s="445"/>
      <c r="E271" s="447"/>
      <c r="F271" s="447"/>
      <c r="G271" s="447"/>
      <c r="H271" s="447"/>
      <c r="I271" s="447"/>
      <c r="J271" s="447"/>
      <c r="K271" s="448"/>
      <c r="L271" s="448"/>
      <c r="M271" s="290"/>
      <c r="N271" s="290"/>
      <c r="O271" s="290"/>
      <c r="P271" s="343"/>
    </row>
    <row r="272" spans="1:16" s="283" customFormat="1" ht="25.5">
      <c r="A272" s="298">
        <f>SUM(A270+1)</f>
        <v>240</v>
      </c>
      <c r="B272" s="299" t="s">
        <v>496</v>
      </c>
      <c r="C272" s="339" t="s">
        <v>542</v>
      </c>
      <c r="D272" s="339">
        <v>1</v>
      </c>
      <c r="E272" s="339" t="s">
        <v>361</v>
      </c>
      <c r="F272" s="339" t="s">
        <v>361</v>
      </c>
      <c r="G272" s="341">
        <v>3</v>
      </c>
      <c r="H272" s="341">
        <v>3</v>
      </c>
      <c r="I272" s="339" t="s">
        <v>1974</v>
      </c>
      <c r="J272" s="339" t="s">
        <v>1974</v>
      </c>
      <c r="K272" s="339">
        <v>60</v>
      </c>
      <c r="L272" s="339">
        <v>60</v>
      </c>
      <c r="M272" s="290"/>
      <c r="N272" s="290"/>
      <c r="O272" s="290"/>
      <c r="P272" s="340"/>
    </row>
    <row r="273" spans="1:16" s="283" customFormat="1" ht="13.5">
      <c r="A273" s="423"/>
      <c r="B273" s="449" t="s">
        <v>543</v>
      </c>
      <c r="C273" s="486"/>
      <c r="D273" s="450"/>
      <c r="E273" s="449"/>
      <c r="F273" s="449"/>
      <c r="G273" s="449"/>
      <c r="H273" s="449"/>
      <c r="I273" s="449"/>
      <c r="J273" s="449"/>
      <c r="K273" s="446"/>
      <c r="L273" s="446"/>
      <c r="M273" s="290"/>
      <c r="N273" s="290"/>
      <c r="O273" s="290"/>
      <c r="P273" s="343"/>
    </row>
    <row r="274" spans="1:16" s="283" customFormat="1" ht="25.5">
      <c r="A274" s="298">
        <f>SUM(A272+1)</f>
        <v>241</v>
      </c>
      <c r="B274" s="299" t="s">
        <v>544</v>
      </c>
      <c r="C274" s="293" t="s">
        <v>390</v>
      </c>
      <c r="D274" s="293">
        <v>1</v>
      </c>
      <c r="E274" s="339" t="s">
        <v>1975</v>
      </c>
      <c r="F274" s="339" t="s">
        <v>1975</v>
      </c>
      <c r="G274" s="339">
        <v>5</v>
      </c>
      <c r="H274" s="339">
        <v>5</v>
      </c>
      <c r="I274" s="339" t="s">
        <v>434</v>
      </c>
      <c r="J274" s="339" t="s">
        <v>434</v>
      </c>
      <c r="K274" s="339">
        <v>90</v>
      </c>
      <c r="L274" s="339">
        <v>90</v>
      </c>
      <c r="M274" s="290"/>
      <c r="N274" s="290"/>
      <c r="O274" s="290"/>
      <c r="P274" s="340"/>
    </row>
    <row r="275" spans="1:16" s="283" customFormat="1">
      <c r="A275" s="19"/>
      <c r="B275" s="11" t="s">
        <v>259</v>
      </c>
      <c r="C275" s="28"/>
      <c r="D275" s="28">
        <f>SUM(D267:D274)</f>
        <v>6</v>
      </c>
      <c r="E275" s="11"/>
      <c r="F275" s="11"/>
      <c r="G275" s="6"/>
      <c r="H275" s="6"/>
      <c r="I275" s="32"/>
      <c r="J275" s="32"/>
      <c r="K275" s="28">
        <f>SUM(K88:K274)</f>
        <v>14130</v>
      </c>
      <c r="L275" s="28">
        <f>SUM(L88:L274)</f>
        <v>14130</v>
      </c>
      <c r="M275" s="290"/>
      <c r="N275" s="290"/>
      <c r="O275" s="290"/>
      <c r="P275" s="6"/>
    </row>
    <row r="276" spans="1:16" s="283" customFormat="1">
      <c r="A276" s="19"/>
      <c r="B276" s="11"/>
      <c r="C276" s="28"/>
      <c r="D276" s="28"/>
      <c r="E276" s="11"/>
      <c r="F276" s="11"/>
      <c r="G276" s="6"/>
      <c r="H276" s="6"/>
      <c r="I276" s="28"/>
      <c r="J276" s="28"/>
      <c r="K276" s="6"/>
      <c r="L276" s="6"/>
      <c r="M276" s="290"/>
      <c r="N276" s="290"/>
      <c r="O276" s="290"/>
      <c r="P276" s="6"/>
    </row>
    <row r="277" spans="1:16" s="283" customFormat="1">
      <c r="A277" s="19"/>
      <c r="B277" s="11" t="s">
        <v>545</v>
      </c>
      <c r="C277" s="28"/>
      <c r="D277" s="28">
        <f>SUM(D275+D264)</f>
        <v>177</v>
      </c>
      <c r="E277" s="11"/>
      <c r="F277" s="11"/>
      <c r="G277" s="11"/>
      <c r="H277" s="11"/>
      <c r="I277" s="28"/>
      <c r="J277" s="28"/>
      <c r="K277" s="28"/>
      <c r="L277" s="28"/>
      <c r="M277" s="290"/>
      <c r="N277" s="290"/>
      <c r="O277" s="290"/>
      <c r="P277" s="6"/>
    </row>
    <row r="278" spans="1:16" s="283" customFormat="1">
      <c r="A278" s="19"/>
      <c r="B278" s="487"/>
      <c r="C278" s="481"/>
      <c r="D278" s="481"/>
      <c r="E278" s="11"/>
      <c r="F278" s="11"/>
      <c r="G278" s="11"/>
      <c r="H278" s="11"/>
      <c r="I278" s="28"/>
      <c r="J278" s="28"/>
      <c r="K278" s="28"/>
      <c r="L278" s="28"/>
      <c r="M278" s="290"/>
      <c r="N278" s="290"/>
      <c r="O278" s="290"/>
      <c r="P278" s="6"/>
    </row>
    <row r="279" spans="1:16" s="283" customFormat="1">
      <c r="A279" s="19"/>
      <c r="B279" s="487"/>
      <c r="C279" s="481"/>
      <c r="D279" s="481"/>
      <c r="E279" s="11"/>
      <c r="F279" s="11"/>
      <c r="G279" s="11"/>
      <c r="H279" s="11"/>
      <c r="I279" s="28"/>
      <c r="J279" s="28"/>
      <c r="K279" s="28"/>
      <c r="L279" s="28"/>
      <c r="M279" s="290"/>
      <c r="N279" s="290"/>
      <c r="O279" s="290"/>
      <c r="P279" s="6"/>
    </row>
    <row r="280" spans="1:16" s="283" customFormat="1" ht="13.5">
      <c r="A280" s="300"/>
      <c r="B280" s="587" t="s">
        <v>546</v>
      </c>
      <c r="C280" s="588"/>
      <c r="D280" s="342">
        <f>SUM(D16)</f>
        <v>4</v>
      </c>
      <c r="E280" s="418"/>
      <c r="F280" s="418"/>
      <c r="G280" s="418"/>
      <c r="H280" s="418"/>
      <c r="I280" s="418"/>
      <c r="J280" s="418"/>
      <c r="K280" s="424"/>
      <c r="L280" s="424"/>
      <c r="M280" s="290"/>
      <c r="N280" s="290"/>
      <c r="O280" s="290"/>
      <c r="P280" s="285"/>
    </row>
    <row r="281" spans="1:16" s="283" customFormat="1" ht="13.5">
      <c r="A281" s="300"/>
      <c r="B281" s="587" t="s">
        <v>547</v>
      </c>
      <c r="C281" s="588"/>
      <c r="D281" s="342">
        <f>SUM(D55)</f>
        <v>34</v>
      </c>
      <c r="E281" s="418"/>
      <c r="F281" s="418"/>
      <c r="G281" s="418"/>
      <c r="H281" s="418"/>
      <c r="I281" s="418"/>
      <c r="J281" s="418"/>
      <c r="K281" s="424"/>
      <c r="L281" s="424"/>
      <c r="M281" s="290"/>
      <c r="N281" s="290"/>
      <c r="O281" s="290"/>
      <c r="P281" s="285"/>
    </row>
    <row r="282" spans="1:16" s="283" customFormat="1" ht="13.5">
      <c r="A282" s="300"/>
      <c r="B282" s="452" t="s">
        <v>548</v>
      </c>
      <c r="C282" s="488"/>
      <c r="D282" s="342">
        <f>SUM(D85)</f>
        <v>26</v>
      </c>
      <c r="E282" s="418"/>
      <c r="F282" s="418"/>
      <c r="G282" s="418"/>
      <c r="H282" s="418"/>
      <c r="I282" s="418"/>
      <c r="J282" s="418"/>
      <c r="K282" s="424"/>
      <c r="L282" s="424"/>
      <c r="M282" s="290"/>
      <c r="N282" s="290"/>
      <c r="O282" s="290"/>
      <c r="P282" s="285"/>
    </row>
    <row r="283" spans="1:16" s="283" customFormat="1" ht="13.5">
      <c r="A283" s="300"/>
      <c r="B283" s="452" t="s">
        <v>549</v>
      </c>
      <c r="C283" s="488"/>
      <c r="D283" s="343">
        <f>SUM(D277)</f>
        <v>177</v>
      </c>
      <c r="E283" s="418"/>
      <c r="F283" s="418"/>
      <c r="G283" s="418"/>
      <c r="H283" s="418"/>
      <c r="I283" s="418"/>
      <c r="J283" s="418"/>
      <c r="K283" s="424"/>
      <c r="L283" s="424"/>
      <c r="M283" s="290"/>
      <c r="N283" s="290"/>
      <c r="O283" s="290"/>
      <c r="P283" s="286"/>
    </row>
    <row r="284" spans="1:16" s="283" customFormat="1" ht="13.5">
      <c r="A284" s="300"/>
      <c r="B284" s="587" t="s">
        <v>1697</v>
      </c>
      <c r="C284" s="589"/>
      <c r="D284" s="342"/>
      <c r="E284" s="418"/>
      <c r="F284" s="418"/>
      <c r="G284" s="418"/>
      <c r="H284" s="418"/>
      <c r="I284" s="418"/>
      <c r="J284" s="418"/>
      <c r="K284" s="424"/>
      <c r="L284" s="424"/>
      <c r="M284" s="290"/>
      <c r="N284" s="290"/>
      <c r="O284" s="290"/>
      <c r="P284" s="286"/>
    </row>
    <row r="285" spans="1:16" s="283" customFormat="1" ht="13.5">
      <c r="A285" s="300"/>
      <c r="B285" s="587" t="s">
        <v>1976</v>
      </c>
      <c r="C285" s="589"/>
      <c r="D285" s="342"/>
      <c r="E285" s="418"/>
      <c r="F285" s="418"/>
      <c r="G285" s="418"/>
      <c r="H285" s="418"/>
      <c r="I285" s="418"/>
      <c r="J285" s="418"/>
      <c r="K285" s="424"/>
      <c r="L285" s="424"/>
      <c r="M285" s="290"/>
      <c r="N285" s="290"/>
      <c r="O285" s="290"/>
      <c r="P285" s="286"/>
    </row>
    <row r="286" spans="1:16" s="283" customFormat="1" ht="13.5">
      <c r="A286" s="300"/>
      <c r="B286" s="590" t="s">
        <v>328</v>
      </c>
      <c r="C286" s="591" t="s">
        <v>328</v>
      </c>
      <c r="D286" s="342">
        <f>SUM(D280:D285)</f>
        <v>241</v>
      </c>
      <c r="E286" s="418"/>
      <c r="F286" s="418"/>
      <c r="G286" s="418"/>
      <c r="H286" s="418"/>
      <c r="I286" s="418"/>
      <c r="J286" s="418"/>
      <c r="K286" s="424"/>
      <c r="L286" s="424"/>
      <c r="M286" s="290"/>
      <c r="N286" s="290"/>
      <c r="O286" s="290"/>
      <c r="P286" s="8"/>
    </row>
    <row r="287" spans="1:16" s="290" customFormat="1" ht="15.75" customHeight="1">
      <c r="D287" s="425"/>
      <c r="M287" s="457"/>
      <c r="N287" s="457"/>
      <c r="O287" s="457"/>
      <c r="P287" s="489"/>
    </row>
    <row r="288" spans="1:16" s="451" customFormat="1" ht="15" customHeight="1">
      <c r="M288" s="457"/>
      <c r="N288" s="457"/>
      <c r="O288" s="457"/>
    </row>
    <row r="289" spans="4:15" s="451" customFormat="1" ht="15" customHeight="1">
      <c r="M289" s="457"/>
      <c r="N289" s="457"/>
      <c r="O289" s="457"/>
    </row>
    <row r="290" spans="4:15" s="451" customFormat="1" ht="15" customHeight="1">
      <c r="M290" s="457"/>
      <c r="N290" s="457"/>
      <c r="O290" s="457"/>
    </row>
    <row r="291" spans="4:15" s="451" customFormat="1" ht="15" customHeight="1">
      <c r="M291" s="457"/>
      <c r="N291" s="457"/>
      <c r="O291" s="457"/>
    </row>
    <row r="292" spans="4:15" s="451" customFormat="1" ht="15" customHeight="1">
      <c r="M292" s="457"/>
      <c r="N292" s="457"/>
      <c r="O292" s="457"/>
    </row>
    <row r="293" spans="4:15" s="451" customFormat="1" ht="15" customHeight="1">
      <c r="M293" s="457"/>
      <c r="N293" s="457"/>
      <c r="O293" s="457"/>
    </row>
    <row r="294" spans="4:15" s="451" customFormat="1" ht="15" customHeight="1">
      <c r="M294" s="457"/>
      <c r="N294" s="457"/>
      <c r="O294" s="457"/>
    </row>
    <row r="295" spans="4:15" s="451" customFormat="1" ht="15" customHeight="1">
      <c r="M295" s="457"/>
      <c r="N295" s="457"/>
      <c r="O295" s="457"/>
    </row>
    <row r="296" spans="4:15" s="471" customFormat="1">
      <c r="M296" s="457"/>
      <c r="N296" s="457"/>
      <c r="O296" s="457"/>
    </row>
    <row r="297" spans="4:15" s="290" customFormat="1">
      <c r="D297" s="425"/>
      <c r="M297" s="457"/>
      <c r="N297" s="457"/>
      <c r="O297" s="457"/>
    </row>
    <row r="298" spans="4:15" s="290" customFormat="1">
      <c r="D298" s="425"/>
      <c r="M298" s="457"/>
      <c r="N298" s="457"/>
      <c r="O298" s="457"/>
    </row>
    <row r="299" spans="4:15" s="290" customFormat="1">
      <c r="D299" s="425"/>
      <c r="M299" s="457"/>
      <c r="N299" s="457"/>
      <c r="O299" s="457"/>
    </row>
    <row r="300" spans="4:15" s="290" customFormat="1">
      <c r="D300" s="425"/>
      <c r="M300" s="457"/>
      <c r="N300" s="457"/>
      <c r="O300" s="457"/>
    </row>
    <row r="301" spans="4:15" s="290" customFormat="1">
      <c r="D301" s="425"/>
      <c r="M301" s="457"/>
      <c r="N301" s="457"/>
      <c r="O301" s="457"/>
    </row>
    <row r="302" spans="4:15" s="290" customFormat="1">
      <c r="D302" s="425"/>
      <c r="M302" s="457"/>
      <c r="N302" s="457"/>
      <c r="O302" s="457"/>
    </row>
    <row r="303" spans="4:15" s="290" customFormat="1">
      <c r="D303" s="425"/>
      <c r="M303" s="457"/>
      <c r="N303" s="457"/>
      <c r="O303" s="457"/>
    </row>
    <row r="304" spans="4:15" s="290" customFormat="1">
      <c r="D304" s="425"/>
      <c r="M304" s="457"/>
      <c r="N304" s="457"/>
      <c r="O304" s="457"/>
    </row>
    <row r="305" spans="4:15" s="290" customFormat="1">
      <c r="D305" s="425"/>
      <c r="M305" s="457"/>
      <c r="N305" s="457"/>
      <c r="O305" s="457"/>
    </row>
    <row r="306" spans="4:15" s="290" customFormat="1">
      <c r="D306" s="425"/>
      <c r="M306" s="457"/>
      <c r="N306" s="457"/>
      <c r="O306" s="457"/>
    </row>
    <row r="307" spans="4:15" s="290" customFormat="1" ht="27.75" customHeight="1">
      <c r="D307" s="425"/>
      <c r="M307" s="457"/>
      <c r="N307" s="457"/>
      <c r="O307" s="457"/>
    </row>
    <row r="308" spans="4:15" s="290" customFormat="1">
      <c r="D308" s="425"/>
      <c r="M308" s="457"/>
      <c r="N308" s="457"/>
      <c r="O308" s="457"/>
    </row>
    <row r="309" spans="4:15" s="290" customFormat="1">
      <c r="D309" s="425"/>
      <c r="M309" s="457"/>
      <c r="N309" s="457"/>
      <c r="O309" s="457"/>
    </row>
    <row r="310" spans="4:15" s="290" customFormat="1">
      <c r="D310" s="425"/>
      <c r="M310" s="457"/>
      <c r="N310" s="457"/>
      <c r="O310" s="457"/>
    </row>
    <row r="311" spans="4:15" s="290" customFormat="1">
      <c r="D311" s="425"/>
      <c r="M311" s="457"/>
      <c r="N311" s="457"/>
      <c r="O311" s="457"/>
    </row>
    <row r="312" spans="4:15" s="290" customFormat="1">
      <c r="D312" s="425"/>
      <c r="M312" s="457"/>
      <c r="N312" s="457"/>
      <c r="O312" s="457"/>
    </row>
    <row r="313" spans="4:15" s="290" customFormat="1">
      <c r="D313" s="425"/>
      <c r="M313" s="457"/>
      <c r="N313" s="457"/>
      <c r="O313" s="457"/>
    </row>
    <row r="314" spans="4:15" s="290" customFormat="1">
      <c r="D314" s="425"/>
      <c r="M314" s="457"/>
      <c r="N314" s="457"/>
      <c r="O314" s="457"/>
    </row>
    <row r="315" spans="4:15" s="290" customFormat="1">
      <c r="D315" s="425"/>
      <c r="M315" s="457"/>
      <c r="N315" s="457"/>
      <c r="O315" s="457"/>
    </row>
    <row r="316" spans="4:15" s="290" customFormat="1">
      <c r="D316" s="425"/>
      <c r="M316" s="457"/>
      <c r="N316" s="457"/>
      <c r="O316" s="457"/>
    </row>
    <row r="317" spans="4:15" s="290" customFormat="1">
      <c r="D317" s="425"/>
      <c r="M317" s="457"/>
      <c r="N317" s="457"/>
      <c r="O317" s="457"/>
    </row>
    <row r="318" spans="4:15" s="290" customFormat="1">
      <c r="D318" s="425"/>
      <c r="M318" s="457"/>
      <c r="N318" s="457"/>
      <c r="O318" s="457"/>
    </row>
    <row r="319" spans="4:15" s="290" customFormat="1">
      <c r="D319" s="425"/>
      <c r="M319" s="457"/>
      <c r="N319" s="457"/>
      <c r="O319" s="457"/>
    </row>
    <row r="320" spans="4:15" s="290" customFormat="1">
      <c r="D320" s="425"/>
      <c r="M320" s="457"/>
      <c r="N320" s="457"/>
      <c r="O320" s="457"/>
    </row>
    <row r="321" spans="4:15" s="290" customFormat="1">
      <c r="D321" s="425"/>
      <c r="M321" s="457"/>
      <c r="N321" s="457"/>
      <c r="O321" s="457"/>
    </row>
    <row r="322" spans="4:15" s="290" customFormat="1">
      <c r="D322" s="425"/>
      <c r="M322" s="457"/>
      <c r="N322" s="457"/>
      <c r="O322" s="457"/>
    </row>
    <row r="323" spans="4:15" s="290" customFormat="1">
      <c r="D323" s="425"/>
      <c r="M323" s="457"/>
      <c r="N323" s="457"/>
      <c r="O323" s="457"/>
    </row>
    <row r="324" spans="4:15" s="290" customFormat="1">
      <c r="D324" s="425"/>
      <c r="M324" s="457"/>
      <c r="N324" s="457"/>
      <c r="O324" s="457"/>
    </row>
    <row r="325" spans="4:15" s="290" customFormat="1">
      <c r="D325" s="425"/>
      <c r="M325" s="457"/>
      <c r="N325" s="457"/>
      <c r="O325" s="457"/>
    </row>
    <row r="326" spans="4:15" s="290" customFormat="1">
      <c r="D326" s="425"/>
      <c r="M326" s="457"/>
      <c r="N326" s="457"/>
      <c r="O326" s="457"/>
    </row>
    <row r="327" spans="4:15" s="290" customFormat="1">
      <c r="D327" s="425"/>
      <c r="M327" s="457"/>
      <c r="N327" s="457"/>
      <c r="O327" s="457"/>
    </row>
    <row r="328" spans="4:15" s="290" customFormat="1">
      <c r="D328" s="425"/>
      <c r="M328" s="457"/>
      <c r="N328" s="457"/>
      <c r="O328" s="457"/>
    </row>
    <row r="329" spans="4:15" s="290" customFormat="1">
      <c r="D329" s="425"/>
      <c r="M329" s="457"/>
      <c r="N329" s="457"/>
      <c r="O329" s="457"/>
    </row>
    <row r="330" spans="4:15" s="290" customFormat="1">
      <c r="D330" s="425"/>
      <c r="M330" s="457"/>
      <c r="N330" s="457"/>
      <c r="O330" s="457"/>
    </row>
    <row r="331" spans="4:15" s="290" customFormat="1">
      <c r="D331" s="425"/>
      <c r="M331" s="457"/>
      <c r="N331" s="457"/>
      <c r="O331" s="457"/>
    </row>
    <row r="332" spans="4:15" s="290" customFormat="1">
      <c r="D332" s="425"/>
      <c r="M332" s="457"/>
      <c r="N332" s="457"/>
      <c r="O332" s="457"/>
    </row>
    <row r="333" spans="4:15" s="290" customFormat="1">
      <c r="D333" s="425"/>
      <c r="M333" s="457"/>
      <c r="N333" s="457"/>
      <c r="O333" s="457"/>
    </row>
    <row r="334" spans="4:15" s="290" customFormat="1">
      <c r="D334" s="425"/>
      <c r="M334" s="457"/>
      <c r="N334" s="457"/>
      <c r="O334" s="457"/>
    </row>
    <row r="335" spans="4:15" s="290" customFormat="1">
      <c r="D335" s="425"/>
      <c r="M335" s="457"/>
      <c r="N335" s="457"/>
      <c r="O335" s="457"/>
    </row>
    <row r="336" spans="4:15" s="290" customFormat="1">
      <c r="D336" s="425"/>
      <c r="M336" s="457"/>
      <c r="N336" s="457"/>
      <c r="O336" s="457"/>
    </row>
    <row r="337" spans="4:15" s="290" customFormat="1">
      <c r="D337" s="425"/>
      <c r="M337" s="457"/>
      <c r="N337" s="457"/>
      <c r="O337" s="457"/>
    </row>
    <row r="338" spans="4:15" s="290" customFormat="1">
      <c r="D338" s="425"/>
      <c r="M338" s="457"/>
      <c r="N338" s="457"/>
      <c r="O338" s="457"/>
    </row>
    <row r="339" spans="4:15" s="290" customFormat="1">
      <c r="D339" s="425"/>
      <c r="M339" s="457"/>
      <c r="N339" s="457"/>
      <c r="O339" s="457"/>
    </row>
    <row r="340" spans="4:15" s="290" customFormat="1">
      <c r="D340" s="425"/>
      <c r="M340" s="457"/>
      <c r="N340" s="457"/>
      <c r="O340" s="457"/>
    </row>
    <row r="341" spans="4:15" s="290" customFormat="1">
      <c r="D341" s="425"/>
      <c r="M341" s="457"/>
      <c r="N341" s="457"/>
      <c r="O341" s="457"/>
    </row>
    <row r="342" spans="4:15" s="290" customFormat="1">
      <c r="D342" s="425"/>
      <c r="M342" s="457"/>
      <c r="N342" s="457"/>
      <c r="O342" s="457"/>
    </row>
    <row r="343" spans="4:15" s="290" customFormat="1">
      <c r="D343" s="425"/>
      <c r="M343" s="457"/>
      <c r="N343" s="457"/>
      <c r="O343" s="457"/>
    </row>
    <row r="344" spans="4:15" s="290" customFormat="1">
      <c r="D344" s="425"/>
      <c r="M344" s="457"/>
      <c r="N344" s="457"/>
      <c r="O344" s="457"/>
    </row>
    <row r="345" spans="4:15" s="290" customFormat="1" ht="40.5" customHeight="1">
      <c r="D345" s="425"/>
      <c r="M345" s="457"/>
      <c r="N345" s="457"/>
      <c r="O345" s="457"/>
    </row>
    <row r="346" spans="4:15" s="290" customFormat="1">
      <c r="D346" s="425"/>
      <c r="M346" s="457"/>
      <c r="N346" s="457"/>
      <c r="O346" s="457"/>
    </row>
    <row r="347" spans="4:15" s="290" customFormat="1">
      <c r="D347" s="425"/>
      <c r="M347" s="457"/>
      <c r="N347" s="457"/>
      <c r="O347" s="457"/>
    </row>
    <row r="348" spans="4:15" s="290" customFormat="1">
      <c r="D348" s="425"/>
      <c r="M348" s="457"/>
      <c r="N348" s="457"/>
      <c r="O348" s="457"/>
    </row>
    <row r="349" spans="4:15" s="290" customFormat="1">
      <c r="D349" s="425"/>
      <c r="M349" s="457"/>
      <c r="N349" s="457"/>
      <c r="O349" s="457"/>
    </row>
    <row r="350" spans="4:15" s="290" customFormat="1">
      <c r="D350" s="425"/>
      <c r="M350" s="457"/>
      <c r="N350" s="457"/>
      <c r="O350" s="457"/>
    </row>
    <row r="351" spans="4:15" s="290" customFormat="1">
      <c r="D351" s="425"/>
      <c r="M351" s="457"/>
      <c r="N351" s="457"/>
      <c r="O351" s="457"/>
    </row>
    <row r="352" spans="4:15" s="290" customFormat="1">
      <c r="D352" s="425"/>
      <c r="M352" s="457"/>
      <c r="N352" s="457"/>
      <c r="O352" s="457"/>
    </row>
    <row r="353" spans="4:15" s="290" customFormat="1">
      <c r="D353" s="425"/>
      <c r="M353" s="457"/>
      <c r="N353" s="457"/>
      <c r="O353" s="457"/>
    </row>
    <row r="354" spans="4:15" s="290" customFormat="1">
      <c r="D354" s="425"/>
      <c r="M354" s="457"/>
      <c r="N354" s="457"/>
      <c r="O354" s="457"/>
    </row>
    <row r="355" spans="4:15" s="290" customFormat="1">
      <c r="D355" s="425"/>
      <c r="M355" s="457"/>
      <c r="N355" s="457"/>
      <c r="O355" s="457"/>
    </row>
    <row r="356" spans="4:15" s="290" customFormat="1">
      <c r="D356" s="425"/>
      <c r="M356" s="457"/>
      <c r="N356" s="457"/>
      <c r="O356" s="457"/>
    </row>
    <row r="357" spans="4:15" s="290" customFormat="1">
      <c r="D357" s="425"/>
      <c r="M357" s="457"/>
      <c r="N357" s="457"/>
      <c r="O357" s="457"/>
    </row>
    <row r="358" spans="4:15" s="290" customFormat="1" ht="24" customHeight="1">
      <c r="D358" s="425"/>
      <c r="M358" s="457"/>
      <c r="N358" s="457"/>
      <c r="O358" s="457"/>
    </row>
    <row r="359" spans="4:15" s="290" customFormat="1">
      <c r="D359" s="425"/>
      <c r="M359" s="457"/>
      <c r="N359" s="457"/>
      <c r="O359" s="457"/>
    </row>
    <row r="360" spans="4:15" s="290" customFormat="1">
      <c r="D360" s="425"/>
      <c r="M360" s="457"/>
      <c r="N360" s="457"/>
      <c r="O360" s="457"/>
    </row>
    <row r="361" spans="4:15" s="290" customFormat="1">
      <c r="D361" s="425"/>
      <c r="M361" s="457"/>
      <c r="N361" s="457"/>
      <c r="O361" s="457"/>
    </row>
    <row r="362" spans="4:15" s="290" customFormat="1">
      <c r="D362" s="425"/>
      <c r="M362" s="457"/>
      <c r="N362" s="457"/>
      <c r="O362" s="457"/>
    </row>
    <row r="363" spans="4:15" s="290" customFormat="1" ht="27.75" customHeight="1">
      <c r="D363" s="425"/>
      <c r="M363" s="457"/>
      <c r="N363" s="457"/>
      <c r="O363" s="457"/>
    </row>
    <row r="364" spans="4:15" s="290" customFormat="1">
      <c r="D364" s="425"/>
      <c r="M364" s="457"/>
      <c r="N364" s="457"/>
      <c r="O364" s="457"/>
    </row>
    <row r="365" spans="4:15" s="290" customFormat="1">
      <c r="D365" s="425"/>
      <c r="M365" s="457"/>
      <c r="N365" s="457"/>
      <c r="O365" s="457"/>
    </row>
    <row r="366" spans="4:15" s="290" customFormat="1">
      <c r="D366" s="425"/>
      <c r="M366" s="457"/>
      <c r="N366" s="457"/>
      <c r="O366" s="457"/>
    </row>
    <row r="367" spans="4:15" s="290" customFormat="1">
      <c r="D367" s="425"/>
      <c r="M367" s="457"/>
      <c r="N367" s="457"/>
      <c r="O367" s="457"/>
    </row>
    <row r="368" spans="4:15" s="290" customFormat="1">
      <c r="D368" s="425"/>
      <c r="M368" s="457"/>
      <c r="N368" s="457"/>
      <c r="O368" s="457"/>
    </row>
    <row r="369" spans="4:15" s="290" customFormat="1">
      <c r="D369" s="425"/>
      <c r="M369" s="457"/>
      <c r="N369" s="457"/>
      <c r="O369" s="457"/>
    </row>
    <row r="370" spans="4:15" s="290" customFormat="1">
      <c r="D370" s="425"/>
      <c r="M370" s="457"/>
      <c r="N370" s="457"/>
      <c r="O370" s="457"/>
    </row>
    <row r="371" spans="4:15" s="290" customFormat="1">
      <c r="D371" s="425"/>
      <c r="M371" s="457"/>
      <c r="N371" s="457"/>
      <c r="O371" s="457"/>
    </row>
    <row r="372" spans="4:15" s="290" customFormat="1">
      <c r="D372" s="425"/>
      <c r="M372" s="457"/>
      <c r="N372" s="457"/>
      <c r="O372" s="457"/>
    </row>
    <row r="373" spans="4:15" s="290" customFormat="1">
      <c r="D373" s="425"/>
      <c r="M373" s="457"/>
      <c r="N373" s="457"/>
      <c r="O373" s="457"/>
    </row>
    <row r="374" spans="4:15" s="290" customFormat="1">
      <c r="D374" s="425"/>
      <c r="M374" s="457"/>
      <c r="N374" s="457"/>
      <c r="O374" s="457"/>
    </row>
    <row r="375" spans="4:15" s="290" customFormat="1">
      <c r="D375" s="425"/>
      <c r="M375" s="457"/>
      <c r="N375" s="457"/>
      <c r="O375" s="457"/>
    </row>
    <row r="376" spans="4:15" s="290" customFormat="1">
      <c r="D376" s="425"/>
      <c r="M376" s="457"/>
      <c r="N376" s="457"/>
      <c r="O376" s="457"/>
    </row>
    <row r="377" spans="4:15" s="290" customFormat="1">
      <c r="D377" s="425"/>
      <c r="M377" s="457"/>
      <c r="N377" s="457"/>
      <c r="O377" s="457"/>
    </row>
    <row r="378" spans="4:15" s="290" customFormat="1">
      <c r="D378" s="425"/>
      <c r="M378" s="457"/>
      <c r="N378" s="457"/>
      <c r="O378" s="457"/>
    </row>
    <row r="379" spans="4:15" s="290" customFormat="1">
      <c r="D379" s="425"/>
      <c r="M379" s="457"/>
      <c r="N379" s="457"/>
      <c r="O379" s="457"/>
    </row>
    <row r="380" spans="4:15" s="290" customFormat="1" ht="24" customHeight="1">
      <c r="D380" s="425"/>
      <c r="M380" s="457"/>
      <c r="N380" s="457"/>
      <c r="O380" s="457"/>
    </row>
    <row r="381" spans="4:15" s="290" customFormat="1">
      <c r="D381" s="425"/>
      <c r="M381" s="457"/>
      <c r="N381" s="457"/>
      <c r="O381" s="457"/>
    </row>
    <row r="382" spans="4:15" s="290" customFormat="1">
      <c r="D382" s="425"/>
      <c r="M382" s="457"/>
      <c r="N382" s="457"/>
      <c r="O382" s="457"/>
    </row>
    <row r="383" spans="4:15" s="290" customFormat="1">
      <c r="D383" s="425"/>
      <c r="M383" s="457"/>
      <c r="N383" s="457"/>
      <c r="O383" s="457"/>
    </row>
    <row r="384" spans="4:15" s="290" customFormat="1">
      <c r="D384" s="425"/>
      <c r="M384" s="457"/>
      <c r="N384" s="457"/>
      <c r="O384" s="457"/>
    </row>
    <row r="385" spans="4:15" s="290" customFormat="1">
      <c r="D385" s="425"/>
      <c r="M385" s="457"/>
      <c r="N385" s="457"/>
      <c r="O385" s="457"/>
    </row>
    <row r="386" spans="4:15" s="290" customFormat="1" ht="22.5" customHeight="1">
      <c r="D386" s="425"/>
      <c r="M386" s="457"/>
      <c r="N386" s="457"/>
      <c r="O386" s="457"/>
    </row>
    <row r="387" spans="4:15" s="290" customFormat="1">
      <c r="D387" s="425"/>
      <c r="M387" s="457"/>
      <c r="N387" s="457"/>
      <c r="O387" s="457"/>
    </row>
    <row r="388" spans="4:15" s="290" customFormat="1">
      <c r="D388" s="425"/>
      <c r="M388" s="457"/>
      <c r="N388" s="457"/>
      <c r="O388" s="457"/>
    </row>
    <row r="389" spans="4:15" s="290" customFormat="1">
      <c r="D389" s="425"/>
      <c r="M389" s="457"/>
      <c r="N389" s="457"/>
      <c r="O389" s="457"/>
    </row>
    <row r="390" spans="4:15" s="290" customFormat="1">
      <c r="D390" s="425"/>
      <c r="M390" s="457"/>
      <c r="N390" s="457"/>
      <c r="O390" s="457"/>
    </row>
    <row r="391" spans="4:15" s="290" customFormat="1">
      <c r="D391" s="425"/>
      <c r="M391" s="457"/>
      <c r="N391" s="457"/>
      <c r="O391" s="457"/>
    </row>
    <row r="392" spans="4:15" s="290" customFormat="1">
      <c r="D392" s="425"/>
      <c r="M392" s="457"/>
      <c r="N392" s="457"/>
      <c r="O392" s="457"/>
    </row>
    <row r="393" spans="4:15" s="290" customFormat="1">
      <c r="D393" s="425"/>
      <c r="M393" s="457"/>
      <c r="N393" s="457"/>
      <c r="O393" s="457"/>
    </row>
    <row r="394" spans="4:15" s="290" customFormat="1">
      <c r="D394" s="425"/>
      <c r="M394" s="457"/>
      <c r="N394" s="457"/>
      <c r="O394" s="457"/>
    </row>
    <row r="395" spans="4:15" s="290" customFormat="1">
      <c r="D395" s="425"/>
      <c r="M395" s="457"/>
      <c r="N395" s="457"/>
      <c r="O395" s="457"/>
    </row>
    <row r="396" spans="4:15" s="290" customFormat="1">
      <c r="D396" s="425"/>
      <c r="M396" s="457"/>
      <c r="N396" s="457"/>
      <c r="O396" s="457"/>
    </row>
    <row r="397" spans="4:15" s="290" customFormat="1">
      <c r="D397" s="425"/>
      <c r="M397" s="457"/>
      <c r="N397" s="457"/>
      <c r="O397" s="457"/>
    </row>
    <row r="398" spans="4:15" s="290" customFormat="1">
      <c r="D398" s="425"/>
      <c r="M398" s="457"/>
      <c r="N398" s="457"/>
      <c r="O398" s="457"/>
    </row>
    <row r="399" spans="4:15" s="290" customFormat="1">
      <c r="D399" s="425"/>
      <c r="M399" s="457"/>
      <c r="N399" s="457"/>
      <c r="O399" s="457"/>
    </row>
    <row r="400" spans="4:15" s="290" customFormat="1" ht="15.75" customHeight="1">
      <c r="D400" s="425"/>
      <c r="M400" s="457"/>
      <c r="N400" s="457"/>
      <c r="O400" s="457"/>
    </row>
    <row r="401" spans="4:15" s="290" customFormat="1">
      <c r="D401" s="425"/>
      <c r="M401" s="457"/>
      <c r="N401" s="457"/>
      <c r="O401" s="457"/>
    </row>
    <row r="402" spans="4:15" s="290" customFormat="1">
      <c r="D402" s="425"/>
      <c r="M402" s="457"/>
      <c r="N402" s="457"/>
      <c r="O402" s="457"/>
    </row>
    <row r="403" spans="4:15" s="290" customFormat="1">
      <c r="D403" s="425"/>
      <c r="M403" s="457"/>
      <c r="N403" s="457"/>
      <c r="O403" s="457"/>
    </row>
    <row r="404" spans="4:15" s="290" customFormat="1">
      <c r="D404" s="425"/>
      <c r="M404" s="457"/>
      <c r="N404" s="457"/>
      <c r="O404" s="457"/>
    </row>
    <row r="405" spans="4:15" s="290" customFormat="1">
      <c r="D405" s="425"/>
      <c r="M405" s="457"/>
      <c r="N405" s="457"/>
      <c r="O405" s="457"/>
    </row>
    <row r="406" spans="4:15" s="290" customFormat="1" ht="15.75" customHeight="1">
      <c r="D406" s="425"/>
      <c r="M406" s="457"/>
      <c r="N406" s="457"/>
      <c r="O406" s="457"/>
    </row>
    <row r="407" spans="4:15" s="290" customFormat="1">
      <c r="D407" s="425"/>
      <c r="M407" s="457"/>
      <c r="N407" s="457"/>
      <c r="O407" s="457"/>
    </row>
    <row r="408" spans="4:15" s="290" customFormat="1">
      <c r="D408" s="425"/>
      <c r="M408" s="457"/>
      <c r="N408" s="457"/>
      <c r="O408" s="457"/>
    </row>
    <row r="409" spans="4:15" s="290" customFormat="1">
      <c r="D409" s="425"/>
      <c r="M409" s="457"/>
      <c r="N409" s="457"/>
      <c r="O409" s="457"/>
    </row>
    <row r="410" spans="4:15" s="290" customFormat="1" ht="15.75" customHeight="1">
      <c r="D410" s="425"/>
      <c r="M410" s="457"/>
      <c r="N410" s="457"/>
      <c r="O410" s="457"/>
    </row>
    <row r="411" spans="4:15" s="290" customFormat="1">
      <c r="D411" s="425"/>
      <c r="M411" s="457"/>
      <c r="N411" s="457"/>
      <c r="O411" s="457"/>
    </row>
    <row r="412" spans="4:15" s="290" customFormat="1">
      <c r="D412" s="425"/>
      <c r="M412" s="457"/>
      <c r="N412" s="457"/>
      <c r="O412" s="457"/>
    </row>
    <row r="413" spans="4:15" s="290" customFormat="1">
      <c r="D413" s="425"/>
      <c r="M413" s="457"/>
      <c r="N413" s="457"/>
      <c r="O413" s="457"/>
    </row>
    <row r="414" spans="4:15" s="290" customFormat="1">
      <c r="D414" s="425"/>
      <c r="M414" s="457"/>
      <c r="N414" s="457"/>
      <c r="O414" s="457"/>
    </row>
    <row r="415" spans="4:15" s="290" customFormat="1">
      <c r="D415" s="425"/>
      <c r="M415" s="457"/>
      <c r="N415" s="457"/>
      <c r="O415" s="457"/>
    </row>
    <row r="416" spans="4:15" s="290" customFormat="1">
      <c r="D416" s="425"/>
      <c r="M416" s="457"/>
      <c r="N416" s="457"/>
      <c r="O416" s="457"/>
    </row>
    <row r="417" spans="4:15" s="290" customFormat="1">
      <c r="D417" s="425"/>
      <c r="M417" s="457"/>
      <c r="N417" s="457"/>
      <c r="O417" s="457"/>
    </row>
    <row r="418" spans="4:15" s="290" customFormat="1">
      <c r="D418" s="425"/>
      <c r="M418" s="457"/>
      <c r="N418" s="457"/>
      <c r="O418" s="457"/>
    </row>
    <row r="419" spans="4:15" s="290" customFormat="1">
      <c r="D419" s="425"/>
      <c r="M419" s="457"/>
      <c r="N419" s="457"/>
      <c r="O419" s="457"/>
    </row>
    <row r="420" spans="4:15" s="290" customFormat="1">
      <c r="D420" s="425"/>
      <c r="M420" s="457"/>
      <c r="N420" s="457"/>
      <c r="O420" s="457"/>
    </row>
    <row r="421" spans="4:15" s="290" customFormat="1">
      <c r="D421" s="425"/>
      <c r="M421" s="457"/>
      <c r="N421" s="457"/>
      <c r="O421" s="457"/>
    </row>
    <row r="422" spans="4:15" s="290" customFormat="1">
      <c r="D422" s="425"/>
      <c r="M422" s="457"/>
      <c r="N422" s="457"/>
      <c r="O422" s="457"/>
    </row>
    <row r="423" spans="4:15" s="290" customFormat="1">
      <c r="D423" s="425"/>
      <c r="M423" s="457"/>
      <c r="N423" s="457"/>
      <c r="O423" s="457"/>
    </row>
    <row r="424" spans="4:15" s="290" customFormat="1">
      <c r="D424" s="425"/>
      <c r="M424" s="457"/>
      <c r="N424" s="457"/>
      <c r="O424" s="457"/>
    </row>
    <row r="425" spans="4:15" s="290" customFormat="1">
      <c r="D425" s="425"/>
      <c r="M425" s="457"/>
      <c r="N425" s="457"/>
      <c r="O425" s="457"/>
    </row>
    <row r="426" spans="4:15" s="290" customFormat="1">
      <c r="D426" s="425"/>
      <c r="M426" s="457"/>
      <c r="N426" s="457"/>
      <c r="O426" s="457"/>
    </row>
    <row r="427" spans="4:15" s="290" customFormat="1">
      <c r="D427" s="425"/>
      <c r="M427" s="457"/>
      <c r="N427" s="457"/>
      <c r="O427" s="457"/>
    </row>
    <row r="428" spans="4:15" s="290" customFormat="1">
      <c r="D428" s="425"/>
      <c r="M428" s="457"/>
      <c r="N428" s="457"/>
      <c r="O428" s="457"/>
    </row>
    <row r="429" spans="4:15" s="290" customFormat="1">
      <c r="D429" s="425"/>
      <c r="M429" s="457"/>
      <c r="N429" s="457"/>
      <c r="O429" s="457"/>
    </row>
    <row r="430" spans="4:15" s="290" customFormat="1" ht="15.75" customHeight="1">
      <c r="D430" s="425"/>
      <c r="M430" s="457"/>
      <c r="N430" s="457"/>
      <c r="O430" s="457"/>
    </row>
    <row r="431" spans="4:15" s="290" customFormat="1">
      <c r="D431" s="425"/>
      <c r="M431" s="457"/>
      <c r="N431" s="457"/>
      <c r="O431" s="457"/>
    </row>
    <row r="432" spans="4:15" s="290" customFormat="1">
      <c r="D432" s="425"/>
      <c r="M432" s="457"/>
      <c r="N432" s="457"/>
      <c r="O432" s="457"/>
    </row>
    <row r="433" spans="4:15" s="290" customFormat="1">
      <c r="D433" s="425"/>
      <c r="M433" s="457"/>
      <c r="N433" s="457"/>
      <c r="O433" s="457"/>
    </row>
    <row r="434" spans="4:15" s="290" customFormat="1">
      <c r="D434" s="425"/>
      <c r="M434" s="457"/>
      <c r="N434" s="457"/>
      <c r="O434" s="457"/>
    </row>
    <row r="435" spans="4:15" s="290" customFormat="1">
      <c r="D435" s="425"/>
      <c r="M435" s="457"/>
      <c r="N435" s="457"/>
      <c r="O435" s="457"/>
    </row>
    <row r="436" spans="4:15" s="290" customFormat="1">
      <c r="D436" s="425"/>
      <c r="M436" s="457"/>
      <c r="N436" s="457"/>
      <c r="O436" s="457"/>
    </row>
    <row r="437" spans="4:15" s="290" customFormat="1">
      <c r="D437" s="425"/>
      <c r="M437" s="457"/>
      <c r="N437" s="457"/>
      <c r="O437" s="457"/>
    </row>
    <row r="438" spans="4:15" s="290" customFormat="1">
      <c r="D438" s="425"/>
      <c r="M438" s="457"/>
      <c r="N438" s="457"/>
      <c r="O438" s="457"/>
    </row>
    <row r="439" spans="4:15" s="290" customFormat="1">
      <c r="D439" s="425"/>
      <c r="M439" s="457"/>
      <c r="N439" s="457"/>
      <c r="O439" s="457"/>
    </row>
    <row r="440" spans="4:15" s="290" customFormat="1">
      <c r="D440" s="425"/>
      <c r="M440" s="457"/>
      <c r="N440" s="457"/>
      <c r="O440" s="457"/>
    </row>
    <row r="441" spans="4:15" s="290" customFormat="1">
      <c r="D441" s="425"/>
      <c r="M441" s="457"/>
      <c r="N441" s="457"/>
      <c r="O441" s="457"/>
    </row>
    <row r="442" spans="4:15" s="290" customFormat="1">
      <c r="D442" s="425"/>
      <c r="M442" s="457"/>
      <c r="N442" s="457"/>
      <c r="O442" s="457"/>
    </row>
    <row r="443" spans="4:15" s="290" customFormat="1">
      <c r="D443" s="425"/>
      <c r="M443" s="457"/>
      <c r="N443" s="457"/>
      <c r="O443" s="457"/>
    </row>
    <row r="444" spans="4:15" s="290" customFormat="1">
      <c r="D444" s="425"/>
      <c r="M444" s="457"/>
      <c r="N444" s="457"/>
      <c r="O444" s="457"/>
    </row>
    <row r="445" spans="4:15" s="290" customFormat="1">
      <c r="D445" s="425"/>
      <c r="M445" s="457"/>
      <c r="N445" s="457"/>
      <c r="O445" s="457"/>
    </row>
    <row r="446" spans="4:15" s="290" customFormat="1">
      <c r="D446" s="425"/>
      <c r="M446" s="457"/>
      <c r="N446" s="457"/>
      <c r="O446" s="457"/>
    </row>
    <row r="447" spans="4:15" s="290" customFormat="1">
      <c r="D447" s="425"/>
      <c r="M447" s="457"/>
      <c r="N447" s="457"/>
      <c r="O447" s="457"/>
    </row>
    <row r="448" spans="4:15" s="290" customFormat="1">
      <c r="D448" s="425"/>
      <c r="M448" s="457"/>
      <c r="N448" s="457"/>
      <c r="O448" s="457"/>
    </row>
    <row r="449" spans="4:15" s="290" customFormat="1">
      <c r="D449" s="425"/>
      <c r="M449" s="457"/>
      <c r="N449" s="457"/>
      <c r="O449" s="457"/>
    </row>
    <row r="450" spans="4:15" s="290" customFormat="1">
      <c r="D450" s="425"/>
      <c r="M450" s="457"/>
      <c r="N450" s="457"/>
      <c r="O450" s="457"/>
    </row>
    <row r="451" spans="4:15" s="290" customFormat="1">
      <c r="D451" s="425"/>
      <c r="M451" s="457"/>
      <c r="N451" s="457"/>
      <c r="O451" s="457"/>
    </row>
    <row r="452" spans="4:15" s="290" customFormat="1">
      <c r="D452" s="425"/>
      <c r="M452" s="457"/>
      <c r="N452" s="457"/>
      <c r="O452" s="457"/>
    </row>
    <row r="453" spans="4:15" s="290" customFormat="1">
      <c r="D453" s="425"/>
      <c r="M453" s="457"/>
      <c r="N453" s="457"/>
      <c r="O453" s="457"/>
    </row>
    <row r="454" spans="4:15" s="290" customFormat="1">
      <c r="D454" s="425"/>
      <c r="M454" s="457"/>
      <c r="N454" s="457"/>
      <c r="O454" s="457"/>
    </row>
    <row r="455" spans="4:15" s="290" customFormat="1">
      <c r="D455" s="425"/>
      <c r="M455" s="457"/>
      <c r="N455" s="457"/>
      <c r="O455" s="457"/>
    </row>
    <row r="456" spans="4:15" s="290" customFormat="1">
      <c r="D456" s="425"/>
      <c r="M456" s="457"/>
      <c r="N456" s="457"/>
      <c r="O456" s="457"/>
    </row>
    <row r="457" spans="4:15" s="290" customFormat="1">
      <c r="D457" s="425"/>
      <c r="M457" s="457"/>
      <c r="N457" s="457"/>
      <c r="O457" s="457"/>
    </row>
    <row r="458" spans="4:15" s="290" customFormat="1">
      <c r="D458" s="425"/>
      <c r="M458" s="457"/>
      <c r="N458" s="457"/>
      <c r="O458" s="457"/>
    </row>
    <row r="459" spans="4:15" s="290" customFormat="1">
      <c r="D459" s="425"/>
      <c r="M459" s="457"/>
      <c r="N459" s="457"/>
      <c r="O459" s="457"/>
    </row>
    <row r="460" spans="4:15" s="290" customFormat="1">
      <c r="D460" s="425"/>
      <c r="M460" s="457"/>
      <c r="N460" s="457"/>
      <c r="O460" s="457"/>
    </row>
    <row r="461" spans="4:15" s="290" customFormat="1">
      <c r="D461" s="425"/>
      <c r="M461" s="457"/>
      <c r="N461" s="457"/>
      <c r="O461" s="457"/>
    </row>
    <row r="462" spans="4:15" s="290" customFormat="1">
      <c r="D462" s="425"/>
      <c r="M462" s="457"/>
      <c r="N462" s="457"/>
      <c r="O462" s="457"/>
    </row>
    <row r="463" spans="4:15" s="290" customFormat="1">
      <c r="D463" s="425"/>
      <c r="M463" s="457"/>
      <c r="N463" s="457"/>
      <c r="O463" s="457"/>
    </row>
    <row r="464" spans="4:15" s="290" customFormat="1">
      <c r="D464" s="425"/>
      <c r="M464" s="457"/>
      <c r="N464" s="457"/>
      <c r="O464" s="457"/>
    </row>
    <row r="465" spans="4:15" s="290" customFormat="1">
      <c r="D465" s="425"/>
      <c r="M465" s="457"/>
      <c r="N465" s="457"/>
      <c r="O465" s="457"/>
    </row>
    <row r="466" spans="4:15" s="290" customFormat="1">
      <c r="D466" s="425"/>
      <c r="M466" s="457"/>
      <c r="N466" s="457"/>
      <c r="O466" s="457"/>
    </row>
    <row r="467" spans="4:15" s="290" customFormat="1">
      <c r="D467" s="425"/>
      <c r="M467" s="457"/>
      <c r="N467" s="457"/>
      <c r="O467" s="457"/>
    </row>
    <row r="468" spans="4:15" s="290" customFormat="1">
      <c r="D468" s="425"/>
      <c r="M468" s="457"/>
      <c r="N468" s="457"/>
      <c r="O468" s="457"/>
    </row>
    <row r="469" spans="4:15" s="290" customFormat="1">
      <c r="D469" s="425"/>
      <c r="M469" s="457"/>
      <c r="N469" s="457"/>
      <c r="O469" s="457"/>
    </row>
    <row r="470" spans="4:15" s="290" customFormat="1">
      <c r="D470" s="425"/>
      <c r="M470" s="457"/>
      <c r="N470" s="457"/>
      <c r="O470" s="457"/>
    </row>
    <row r="471" spans="4:15" s="290" customFormat="1">
      <c r="D471" s="425"/>
      <c r="M471" s="457"/>
      <c r="N471" s="457"/>
      <c r="O471" s="457"/>
    </row>
    <row r="472" spans="4:15" s="290" customFormat="1">
      <c r="D472" s="425"/>
      <c r="M472" s="457"/>
      <c r="N472" s="457"/>
      <c r="O472" s="457"/>
    </row>
    <row r="473" spans="4:15" s="290" customFormat="1">
      <c r="D473" s="425"/>
      <c r="M473" s="457"/>
      <c r="N473" s="457"/>
      <c r="O473" s="457"/>
    </row>
    <row r="474" spans="4:15" s="290" customFormat="1">
      <c r="D474" s="425"/>
      <c r="M474" s="457"/>
      <c r="N474" s="457"/>
      <c r="O474" s="457"/>
    </row>
    <row r="475" spans="4:15" s="290" customFormat="1">
      <c r="D475" s="425"/>
      <c r="M475" s="457"/>
      <c r="N475" s="457"/>
      <c r="O475" s="457"/>
    </row>
    <row r="476" spans="4:15" s="290" customFormat="1">
      <c r="D476" s="425"/>
      <c r="M476" s="457"/>
      <c r="N476" s="457"/>
      <c r="O476" s="457"/>
    </row>
    <row r="477" spans="4:15" s="290" customFormat="1">
      <c r="D477" s="425"/>
      <c r="M477" s="457"/>
      <c r="N477" s="457"/>
      <c r="O477" s="457"/>
    </row>
    <row r="478" spans="4:15" s="290" customFormat="1">
      <c r="D478" s="425"/>
      <c r="M478" s="457"/>
      <c r="N478" s="457"/>
      <c r="O478" s="457"/>
    </row>
    <row r="479" spans="4:15" s="290" customFormat="1">
      <c r="D479" s="425"/>
      <c r="M479" s="457"/>
      <c r="N479" s="457"/>
      <c r="O479" s="457"/>
    </row>
    <row r="480" spans="4:15" s="290" customFormat="1">
      <c r="D480" s="425"/>
      <c r="M480" s="457"/>
      <c r="N480" s="457"/>
      <c r="O480" s="457"/>
    </row>
    <row r="481" spans="4:15" s="290" customFormat="1">
      <c r="D481" s="425"/>
      <c r="M481" s="457"/>
      <c r="N481" s="457"/>
      <c r="O481" s="457"/>
    </row>
    <row r="482" spans="4:15" s="290" customFormat="1">
      <c r="D482" s="425"/>
      <c r="M482" s="457"/>
      <c r="N482" s="457"/>
      <c r="O482" s="457"/>
    </row>
    <row r="483" spans="4:15" s="290" customFormat="1">
      <c r="D483" s="425"/>
      <c r="M483" s="457"/>
      <c r="N483" s="457"/>
      <c r="O483" s="457"/>
    </row>
    <row r="484" spans="4:15" s="290" customFormat="1">
      <c r="D484" s="425"/>
      <c r="M484" s="457"/>
      <c r="N484" s="457"/>
      <c r="O484" s="457"/>
    </row>
    <row r="485" spans="4:15" s="290" customFormat="1">
      <c r="D485" s="425"/>
      <c r="M485" s="457"/>
      <c r="N485" s="457"/>
      <c r="O485" s="457"/>
    </row>
    <row r="486" spans="4:15" s="290" customFormat="1">
      <c r="D486" s="425"/>
      <c r="M486" s="457"/>
      <c r="N486" s="457"/>
      <c r="O486" s="457"/>
    </row>
    <row r="487" spans="4:15" s="290" customFormat="1">
      <c r="D487" s="425"/>
      <c r="M487" s="457"/>
      <c r="N487" s="457"/>
      <c r="O487" s="457"/>
    </row>
    <row r="488" spans="4:15" s="290" customFormat="1">
      <c r="D488" s="425"/>
      <c r="M488" s="457"/>
      <c r="N488" s="457"/>
      <c r="O488" s="457"/>
    </row>
    <row r="489" spans="4:15" s="290" customFormat="1">
      <c r="D489" s="425"/>
      <c r="M489" s="457"/>
      <c r="N489" s="457"/>
      <c r="O489" s="457"/>
    </row>
    <row r="490" spans="4:15" s="290" customFormat="1">
      <c r="D490" s="425"/>
      <c r="M490" s="457"/>
      <c r="N490" s="457"/>
      <c r="O490" s="457"/>
    </row>
    <row r="491" spans="4:15" s="290" customFormat="1">
      <c r="D491" s="425"/>
      <c r="M491" s="457"/>
      <c r="N491" s="457"/>
      <c r="O491" s="457"/>
    </row>
    <row r="492" spans="4:15" s="290" customFormat="1">
      <c r="D492" s="425"/>
      <c r="M492" s="457"/>
      <c r="N492" s="457"/>
      <c r="O492" s="457"/>
    </row>
    <row r="493" spans="4:15" s="290" customFormat="1">
      <c r="D493" s="425"/>
      <c r="M493" s="457"/>
      <c r="N493" s="457"/>
      <c r="O493" s="457"/>
    </row>
    <row r="494" spans="4:15" s="290" customFormat="1">
      <c r="D494" s="425"/>
      <c r="M494" s="457"/>
      <c r="N494" s="457"/>
      <c r="O494" s="457"/>
    </row>
    <row r="495" spans="4:15" s="290" customFormat="1">
      <c r="D495" s="425"/>
      <c r="M495" s="457"/>
      <c r="N495" s="457"/>
      <c r="O495" s="457"/>
    </row>
    <row r="496" spans="4:15" s="290" customFormat="1">
      <c r="D496" s="425"/>
      <c r="M496" s="457"/>
      <c r="N496" s="457"/>
      <c r="O496" s="457"/>
    </row>
    <row r="497" spans="4:15" s="290" customFormat="1">
      <c r="D497" s="425"/>
      <c r="M497" s="457"/>
      <c r="N497" s="457"/>
      <c r="O497" s="457"/>
    </row>
    <row r="498" spans="4:15" s="290" customFormat="1">
      <c r="D498" s="425"/>
      <c r="M498" s="457"/>
      <c r="N498" s="457"/>
      <c r="O498" s="457"/>
    </row>
    <row r="499" spans="4:15" s="290" customFormat="1">
      <c r="D499" s="425"/>
      <c r="M499" s="457"/>
      <c r="N499" s="457"/>
      <c r="O499" s="457"/>
    </row>
    <row r="500" spans="4:15" s="290" customFormat="1">
      <c r="D500" s="425"/>
      <c r="M500" s="457"/>
      <c r="N500" s="457"/>
      <c r="O500" s="457"/>
    </row>
    <row r="501" spans="4:15" s="290" customFormat="1">
      <c r="D501" s="425"/>
      <c r="M501" s="457"/>
      <c r="N501" s="457"/>
      <c r="O501" s="457"/>
    </row>
    <row r="502" spans="4:15" s="290" customFormat="1">
      <c r="D502" s="425"/>
      <c r="M502" s="457"/>
      <c r="N502" s="457"/>
      <c r="O502" s="457"/>
    </row>
    <row r="503" spans="4:15" s="290" customFormat="1">
      <c r="D503" s="425"/>
      <c r="M503" s="457"/>
      <c r="N503" s="457"/>
      <c r="O503" s="457"/>
    </row>
    <row r="504" spans="4:15" s="290" customFormat="1">
      <c r="D504" s="425"/>
      <c r="M504" s="457"/>
      <c r="N504" s="457"/>
      <c r="O504" s="457"/>
    </row>
    <row r="505" spans="4:15" s="290" customFormat="1">
      <c r="D505" s="425"/>
      <c r="M505" s="457"/>
      <c r="N505" s="457"/>
      <c r="O505" s="457"/>
    </row>
    <row r="506" spans="4:15" s="290" customFormat="1">
      <c r="D506" s="425"/>
      <c r="M506" s="457"/>
      <c r="N506" s="457"/>
      <c r="O506" s="457"/>
    </row>
    <row r="507" spans="4:15" s="290" customFormat="1">
      <c r="D507" s="425"/>
      <c r="M507" s="457"/>
      <c r="N507" s="457"/>
      <c r="O507" s="457"/>
    </row>
    <row r="508" spans="4:15" s="290" customFormat="1">
      <c r="D508" s="425"/>
      <c r="M508" s="457"/>
      <c r="N508" s="457"/>
      <c r="O508" s="457"/>
    </row>
    <row r="509" spans="4:15" s="290" customFormat="1">
      <c r="D509" s="425"/>
      <c r="M509" s="457"/>
      <c r="N509" s="457"/>
      <c r="O509" s="457"/>
    </row>
    <row r="510" spans="4:15" s="290" customFormat="1">
      <c r="D510" s="425"/>
      <c r="M510" s="457"/>
      <c r="N510" s="457"/>
      <c r="O510" s="457"/>
    </row>
    <row r="511" spans="4:15" s="290" customFormat="1">
      <c r="D511" s="425"/>
      <c r="M511" s="457"/>
      <c r="N511" s="457"/>
      <c r="O511" s="457"/>
    </row>
    <row r="512" spans="4:15" s="290" customFormat="1">
      <c r="D512" s="425"/>
      <c r="M512" s="457"/>
      <c r="N512" s="457"/>
      <c r="O512" s="457"/>
    </row>
    <row r="513" spans="4:15" s="290" customFormat="1">
      <c r="D513" s="425"/>
      <c r="M513" s="457"/>
      <c r="N513" s="457"/>
      <c r="O513" s="457"/>
    </row>
    <row r="514" spans="4:15" s="290" customFormat="1">
      <c r="D514" s="425"/>
      <c r="M514" s="457"/>
      <c r="N514" s="457"/>
      <c r="O514" s="457"/>
    </row>
    <row r="515" spans="4:15" s="290" customFormat="1">
      <c r="D515" s="425"/>
      <c r="M515" s="457"/>
      <c r="N515" s="457"/>
      <c r="O515" s="457"/>
    </row>
    <row r="516" spans="4:15" s="290" customFormat="1">
      <c r="D516" s="425"/>
      <c r="M516" s="457"/>
      <c r="N516" s="457"/>
      <c r="O516" s="457"/>
    </row>
    <row r="517" spans="4:15" s="290" customFormat="1">
      <c r="D517" s="425"/>
      <c r="M517" s="457"/>
      <c r="N517" s="457"/>
      <c r="O517" s="457"/>
    </row>
    <row r="518" spans="4:15" s="290" customFormat="1">
      <c r="D518" s="425"/>
      <c r="M518" s="457"/>
      <c r="N518" s="457"/>
      <c r="O518" s="457"/>
    </row>
    <row r="519" spans="4:15" s="290" customFormat="1">
      <c r="D519" s="425"/>
      <c r="M519" s="457"/>
      <c r="N519" s="457"/>
      <c r="O519" s="457"/>
    </row>
    <row r="520" spans="4:15" s="290" customFormat="1">
      <c r="D520" s="425"/>
      <c r="M520" s="457"/>
      <c r="N520" s="457"/>
      <c r="O520" s="457"/>
    </row>
    <row r="521" spans="4:15" s="290" customFormat="1">
      <c r="D521" s="425"/>
      <c r="M521" s="457"/>
      <c r="N521" s="457"/>
      <c r="O521" s="457"/>
    </row>
    <row r="522" spans="4:15" s="290" customFormat="1">
      <c r="D522" s="425"/>
      <c r="M522" s="457"/>
      <c r="N522" s="457"/>
      <c r="O522" s="457"/>
    </row>
    <row r="523" spans="4:15" s="290" customFormat="1">
      <c r="D523" s="425"/>
      <c r="M523" s="457"/>
      <c r="N523" s="457"/>
      <c r="O523" s="457"/>
    </row>
    <row r="524" spans="4:15" s="290" customFormat="1">
      <c r="D524" s="425"/>
      <c r="M524" s="457"/>
      <c r="N524" s="457"/>
      <c r="O524" s="457"/>
    </row>
    <row r="525" spans="4:15" s="290" customFormat="1">
      <c r="D525" s="425"/>
      <c r="M525" s="457"/>
      <c r="N525" s="457"/>
      <c r="O525" s="457"/>
    </row>
    <row r="526" spans="4:15" s="290" customFormat="1">
      <c r="D526" s="425"/>
      <c r="M526" s="457"/>
      <c r="N526" s="457"/>
      <c r="O526" s="457"/>
    </row>
    <row r="527" spans="4:15" s="290" customFormat="1">
      <c r="D527" s="425"/>
      <c r="M527" s="457"/>
      <c r="N527" s="457"/>
      <c r="O527" s="457"/>
    </row>
    <row r="528" spans="4:15" s="290" customFormat="1">
      <c r="D528" s="425"/>
      <c r="M528" s="457"/>
      <c r="N528" s="457"/>
      <c r="O528" s="457"/>
    </row>
    <row r="529" spans="4:15" s="290" customFormat="1">
      <c r="D529" s="425"/>
      <c r="M529" s="457"/>
      <c r="N529" s="457"/>
      <c r="O529" s="457"/>
    </row>
    <row r="530" spans="4:15" s="290" customFormat="1">
      <c r="D530" s="425"/>
      <c r="M530" s="457"/>
      <c r="N530" s="457"/>
      <c r="O530" s="457"/>
    </row>
    <row r="531" spans="4:15" s="290" customFormat="1">
      <c r="D531" s="425"/>
      <c r="M531" s="457"/>
      <c r="N531" s="457"/>
      <c r="O531" s="457"/>
    </row>
    <row r="532" spans="4:15" s="290" customFormat="1">
      <c r="D532" s="425"/>
      <c r="M532" s="457"/>
      <c r="N532" s="457"/>
      <c r="O532" s="457"/>
    </row>
    <row r="533" spans="4:15" s="290" customFormat="1">
      <c r="D533" s="425"/>
      <c r="M533" s="457"/>
      <c r="N533" s="457"/>
      <c r="O533" s="457"/>
    </row>
    <row r="534" spans="4:15" s="290" customFormat="1">
      <c r="D534" s="425"/>
      <c r="M534" s="457"/>
      <c r="N534" s="457"/>
      <c r="O534" s="457"/>
    </row>
    <row r="535" spans="4:15" s="290" customFormat="1">
      <c r="D535" s="425"/>
      <c r="M535" s="457"/>
      <c r="N535" s="457"/>
      <c r="O535" s="457"/>
    </row>
    <row r="536" spans="4:15" s="290" customFormat="1">
      <c r="D536" s="425"/>
      <c r="M536" s="457"/>
      <c r="N536" s="457"/>
      <c r="O536" s="457"/>
    </row>
    <row r="537" spans="4:15" s="290" customFormat="1">
      <c r="D537" s="425"/>
      <c r="M537" s="457"/>
      <c r="N537" s="457"/>
      <c r="O537" s="457"/>
    </row>
    <row r="538" spans="4:15" s="290" customFormat="1">
      <c r="D538" s="425"/>
      <c r="M538" s="457"/>
      <c r="N538" s="457"/>
      <c r="O538" s="457"/>
    </row>
    <row r="539" spans="4:15" s="290" customFormat="1">
      <c r="D539" s="425"/>
      <c r="M539" s="457"/>
      <c r="N539" s="457"/>
      <c r="O539" s="457"/>
    </row>
    <row r="540" spans="4:15" s="290" customFormat="1">
      <c r="D540" s="425"/>
      <c r="M540" s="457"/>
      <c r="N540" s="457"/>
      <c r="O540" s="457"/>
    </row>
    <row r="541" spans="4:15" s="290" customFormat="1">
      <c r="D541" s="425"/>
      <c r="M541" s="457"/>
      <c r="N541" s="457"/>
      <c r="O541" s="457"/>
    </row>
    <row r="542" spans="4:15" s="290" customFormat="1">
      <c r="D542" s="425"/>
      <c r="M542" s="457"/>
      <c r="N542" s="457"/>
      <c r="O542" s="457"/>
    </row>
    <row r="543" spans="4:15" s="290" customFormat="1">
      <c r="D543" s="425"/>
      <c r="M543" s="457"/>
      <c r="N543" s="457"/>
      <c r="O543" s="457"/>
    </row>
    <row r="544" spans="4:15" s="290" customFormat="1">
      <c r="D544" s="425"/>
      <c r="M544" s="457"/>
      <c r="N544" s="457"/>
      <c r="O544" s="457"/>
    </row>
    <row r="545" spans="4:15" s="290" customFormat="1">
      <c r="D545" s="425"/>
      <c r="M545" s="457"/>
      <c r="N545" s="457"/>
      <c r="O545" s="457"/>
    </row>
    <row r="546" spans="4:15" s="290" customFormat="1">
      <c r="D546" s="425"/>
      <c r="M546" s="457"/>
      <c r="N546" s="457"/>
      <c r="O546" s="457"/>
    </row>
    <row r="547" spans="4:15" s="290" customFormat="1">
      <c r="D547" s="425"/>
      <c r="M547" s="457"/>
      <c r="N547" s="457"/>
      <c r="O547" s="457"/>
    </row>
    <row r="548" spans="4:15" s="290" customFormat="1">
      <c r="D548" s="425"/>
      <c r="M548" s="457"/>
      <c r="N548" s="457"/>
      <c r="O548" s="457"/>
    </row>
    <row r="549" spans="4:15" s="290" customFormat="1">
      <c r="D549" s="425"/>
      <c r="M549" s="457"/>
      <c r="N549" s="457"/>
      <c r="O549" s="457"/>
    </row>
    <row r="550" spans="4:15" s="290" customFormat="1">
      <c r="D550" s="425"/>
      <c r="M550" s="457"/>
      <c r="N550" s="457"/>
      <c r="O550" s="457"/>
    </row>
    <row r="551" spans="4:15" s="290" customFormat="1">
      <c r="D551" s="425"/>
      <c r="M551" s="457"/>
      <c r="N551" s="457"/>
      <c r="O551" s="457"/>
    </row>
    <row r="552" spans="4:15" s="290" customFormat="1">
      <c r="D552" s="425"/>
      <c r="M552" s="457"/>
      <c r="N552" s="457"/>
      <c r="O552" s="457"/>
    </row>
    <row r="553" spans="4:15" s="290" customFormat="1">
      <c r="D553" s="425"/>
      <c r="M553" s="457"/>
      <c r="N553" s="457"/>
      <c r="O553" s="457"/>
    </row>
    <row r="554" spans="4:15" s="290" customFormat="1">
      <c r="D554" s="425"/>
      <c r="M554" s="457"/>
      <c r="N554" s="457"/>
      <c r="O554" s="457"/>
    </row>
    <row r="555" spans="4:15" s="290" customFormat="1">
      <c r="D555" s="425"/>
      <c r="M555" s="457"/>
      <c r="N555" s="457"/>
      <c r="O555" s="457"/>
    </row>
    <row r="556" spans="4:15" s="290" customFormat="1">
      <c r="D556" s="425"/>
      <c r="M556" s="457"/>
      <c r="N556" s="457"/>
      <c r="O556" s="457"/>
    </row>
    <row r="557" spans="4:15" s="290" customFormat="1">
      <c r="D557" s="425"/>
      <c r="M557" s="457"/>
      <c r="N557" s="457"/>
      <c r="O557" s="457"/>
    </row>
    <row r="558" spans="4:15" s="290" customFormat="1">
      <c r="D558" s="425"/>
      <c r="M558" s="457"/>
      <c r="N558" s="457"/>
      <c r="O558" s="457"/>
    </row>
    <row r="559" spans="4:15" s="290" customFormat="1">
      <c r="D559" s="425"/>
      <c r="M559" s="457"/>
      <c r="N559" s="457"/>
      <c r="O559" s="457"/>
    </row>
    <row r="560" spans="4:15" s="290" customFormat="1">
      <c r="D560" s="425"/>
      <c r="M560" s="457"/>
      <c r="N560" s="457"/>
      <c r="O560" s="457"/>
    </row>
    <row r="561" spans="4:15" s="290" customFormat="1">
      <c r="D561" s="425"/>
      <c r="M561" s="457"/>
      <c r="N561" s="457"/>
      <c r="O561" s="457"/>
    </row>
    <row r="562" spans="4:15" s="290" customFormat="1">
      <c r="D562" s="425"/>
      <c r="M562" s="457"/>
      <c r="N562" s="457"/>
      <c r="O562" s="457"/>
    </row>
    <row r="563" spans="4:15" s="290" customFormat="1">
      <c r="D563" s="425"/>
      <c r="M563" s="457"/>
      <c r="N563" s="457"/>
      <c r="O563" s="457"/>
    </row>
    <row r="564" spans="4:15" s="290" customFormat="1">
      <c r="D564" s="425"/>
      <c r="M564" s="457"/>
      <c r="N564" s="457"/>
      <c r="O564" s="457"/>
    </row>
    <row r="565" spans="4:15" s="290" customFormat="1">
      <c r="D565" s="425"/>
      <c r="M565" s="457"/>
      <c r="N565" s="457"/>
      <c r="O565" s="457"/>
    </row>
    <row r="566" spans="4:15" s="290" customFormat="1">
      <c r="D566" s="425"/>
      <c r="M566" s="457"/>
      <c r="N566" s="457"/>
      <c r="O566" s="457"/>
    </row>
    <row r="567" spans="4:15" s="290" customFormat="1">
      <c r="D567" s="425"/>
      <c r="M567" s="457"/>
      <c r="N567" s="457"/>
      <c r="O567" s="457"/>
    </row>
    <row r="568" spans="4:15" s="290" customFormat="1">
      <c r="D568" s="425"/>
      <c r="M568" s="457"/>
      <c r="N568" s="457"/>
      <c r="O568" s="457"/>
    </row>
  </sheetData>
  <mergeCells count="18">
    <mergeCell ref="B280:C280"/>
    <mergeCell ref="B281:C281"/>
    <mergeCell ref="B284:C284"/>
    <mergeCell ref="B285:C285"/>
    <mergeCell ref="B286:C286"/>
    <mergeCell ref="E9:F9"/>
    <mergeCell ref="G9:H9"/>
    <mergeCell ref="B265:H265"/>
    <mergeCell ref="B266:C266"/>
    <mergeCell ref="A6:P6"/>
    <mergeCell ref="A7:P7"/>
    <mergeCell ref="K9:L9"/>
    <mergeCell ref="I9:J9"/>
    <mergeCell ref="M1:P1"/>
    <mergeCell ref="I2:P2"/>
    <mergeCell ref="A3:P3"/>
    <mergeCell ref="A4:P4"/>
    <mergeCell ref="A5:P5"/>
  </mergeCells>
  <pageMargins left="0.39370078740157483" right="0.19685039370078741" top="0.59055118110236227" bottom="0.59055118110236227" header="0" footer="0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5"/>
  <sheetViews>
    <sheetView topLeftCell="A10" workbookViewId="0">
      <selection activeCell="E26" sqref="E26:F26"/>
    </sheetView>
  </sheetViews>
  <sheetFormatPr defaultColWidth="9.140625" defaultRowHeight="12.75"/>
  <cols>
    <col min="1" max="1" width="5.5703125" style="467" customWidth="1"/>
    <col min="2" max="2" width="44.42578125" style="467" customWidth="1"/>
    <col min="3" max="3" width="12.28515625" style="467" customWidth="1"/>
    <col min="4" max="4" width="10.5703125" style="467" customWidth="1"/>
    <col min="5" max="5" width="11.85546875" style="467" customWidth="1"/>
    <col min="6" max="6" width="12.140625" style="467" customWidth="1"/>
    <col min="7" max="7" width="8" style="467" customWidth="1"/>
    <col min="8" max="8" width="7.85546875" style="467" customWidth="1"/>
    <col min="9" max="10" width="12" style="467" customWidth="1"/>
    <col min="11" max="11" width="11.7109375" style="467" customWidth="1"/>
    <col min="12" max="12" width="15.140625" style="467" hidden="1" customWidth="1"/>
    <col min="13" max="13" width="9.85546875" style="467" bestFit="1" customWidth="1"/>
    <col min="14" max="16384" width="9.140625" style="467"/>
  </cols>
  <sheetData>
    <row r="1" spans="1:15" ht="33" customHeight="1">
      <c r="G1" s="290"/>
      <c r="H1" s="592"/>
      <c r="I1" s="592"/>
      <c r="J1" s="592"/>
      <c r="K1" s="592"/>
      <c r="L1" s="592"/>
    </row>
    <row r="3" spans="1:15" ht="39.75" customHeight="1">
      <c r="A3" s="598" t="s">
        <v>2072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</row>
    <row r="4" spans="1:15" ht="18" customHeight="1">
      <c r="A4" s="573" t="s">
        <v>285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</row>
    <row r="5" spans="1:15" ht="36.75" customHeight="1">
      <c r="A5" s="599" t="s">
        <v>2073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5" ht="21" customHeight="1">
      <c r="A6" s="573" t="s">
        <v>2025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491"/>
      <c r="N6" s="491"/>
      <c r="O6" s="491"/>
    </row>
    <row r="7" spans="1:15" ht="9.75" customHeight="1">
      <c r="A7" s="597"/>
      <c r="B7" s="597"/>
      <c r="C7" s="597"/>
      <c r="D7" s="469"/>
    </row>
    <row r="8" spans="1:15" ht="37.5" customHeight="1">
      <c r="A8" s="454" t="s">
        <v>0</v>
      </c>
      <c r="B8" s="454" t="s">
        <v>21</v>
      </c>
      <c r="C8" s="593" t="s">
        <v>1</v>
      </c>
      <c r="D8" s="594"/>
      <c r="E8" s="593" t="s">
        <v>2</v>
      </c>
      <c r="F8" s="594"/>
      <c r="G8" s="600" t="s">
        <v>5</v>
      </c>
      <c r="H8" s="601"/>
    </row>
    <row r="9" spans="1:15">
      <c r="A9" s="284"/>
      <c r="B9" s="284"/>
      <c r="C9" s="284" t="s">
        <v>595</v>
      </c>
      <c r="D9" s="284" t="s">
        <v>596</v>
      </c>
      <c r="E9" s="284" t="s">
        <v>595</v>
      </c>
      <c r="F9" s="284" t="s">
        <v>596</v>
      </c>
      <c r="G9" s="284" t="s">
        <v>595</v>
      </c>
      <c r="H9" s="284" t="s">
        <v>596</v>
      </c>
    </row>
    <row r="10" spans="1:15">
      <c r="A10" s="284">
        <v>1</v>
      </c>
      <c r="B10" s="284">
        <v>2</v>
      </c>
      <c r="C10" s="284">
        <v>3</v>
      </c>
      <c r="D10" s="284">
        <v>4</v>
      </c>
      <c r="E10" s="284">
        <v>5</v>
      </c>
      <c r="F10" s="284">
        <v>6</v>
      </c>
      <c r="G10" s="284">
        <v>7</v>
      </c>
      <c r="H10" s="284">
        <v>8</v>
      </c>
    </row>
    <row r="11" spans="1:15" ht="59.25" customHeight="1">
      <c r="A11" s="4">
        <v>1</v>
      </c>
      <c r="B11" s="470" t="s">
        <v>1642</v>
      </c>
      <c r="C11" s="10" t="s">
        <v>1643</v>
      </c>
      <c r="D11" s="10" t="s">
        <v>1643</v>
      </c>
      <c r="E11" s="4" t="s">
        <v>409</v>
      </c>
      <c r="F11" s="4" t="s">
        <v>409</v>
      </c>
      <c r="G11" s="6">
        <v>190</v>
      </c>
      <c r="H11" s="6">
        <v>190</v>
      </c>
    </row>
    <row r="12" spans="1:15" s="493" customFormat="1" ht="51.75" customHeight="1">
      <c r="A12" s="492">
        <v>2</v>
      </c>
      <c r="B12" s="499" t="s">
        <v>1644</v>
      </c>
      <c r="C12" s="10" t="s">
        <v>1643</v>
      </c>
      <c r="D12" s="10" t="s">
        <v>1643</v>
      </c>
      <c r="E12" s="4" t="s">
        <v>409</v>
      </c>
      <c r="F12" s="4" t="s">
        <v>409</v>
      </c>
      <c r="G12" s="6">
        <v>130</v>
      </c>
      <c r="H12" s="6">
        <v>130</v>
      </c>
    </row>
    <row r="13" spans="1:15" ht="64.5" customHeight="1">
      <c r="A13" s="4">
        <v>3</v>
      </c>
      <c r="B13" s="500" t="s">
        <v>23</v>
      </c>
      <c r="C13" s="9" t="s">
        <v>24</v>
      </c>
      <c r="D13" s="9" t="s">
        <v>24</v>
      </c>
      <c r="E13" s="4" t="s">
        <v>25</v>
      </c>
      <c r="F13" s="4" t="s">
        <v>25</v>
      </c>
      <c r="G13" s="6">
        <v>192</v>
      </c>
      <c r="H13" s="6">
        <v>192</v>
      </c>
    </row>
    <row r="14" spans="1:15" ht="42.75" customHeight="1">
      <c r="A14" s="4">
        <v>4</v>
      </c>
      <c r="B14" s="500" t="s">
        <v>1645</v>
      </c>
      <c r="C14" s="9" t="s">
        <v>1646</v>
      </c>
      <c r="D14" s="9" t="s">
        <v>1646</v>
      </c>
      <c r="E14" s="4" t="s">
        <v>27</v>
      </c>
      <c r="F14" s="4" t="s">
        <v>27</v>
      </c>
      <c r="G14" s="6">
        <v>24</v>
      </c>
      <c r="H14" s="6">
        <v>24</v>
      </c>
      <c r="I14" s="455"/>
      <c r="J14" s="455"/>
      <c r="K14" s="455"/>
    </row>
    <row r="15" spans="1:15" ht="50.25" customHeight="1">
      <c r="A15" s="4">
        <v>5</v>
      </c>
      <c r="B15" s="500" t="s">
        <v>1647</v>
      </c>
      <c r="C15" s="9" t="s">
        <v>28</v>
      </c>
      <c r="D15" s="10" t="s">
        <v>28</v>
      </c>
      <c r="E15" s="4" t="s">
        <v>522</v>
      </c>
      <c r="F15" s="4" t="s">
        <v>522</v>
      </c>
      <c r="G15" s="6">
        <v>180</v>
      </c>
      <c r="H15" s="6">
        <v>180</v>
      </c>
      <c r="I15" s="455"/>
      <c r="J15" s="455"/>
      <c r="K15" s="455"/>
    </row>
    <row r="16" spans="1:15" ht="56.25" customHeight="1">
      <c r="A16" s="4">
        <v>6</v>
      </c>
      <c r="B16" s="500" t="s">
        <v>22</v>
      </c>
      <c r="C16" s="9" t="s">
        <v>1648</v>
      </c>
      <c r="D16" s="9" t="s">
        <v>1648</v>
      </c>
      <c r="E16" s="4" t="s">
        <v>27</v>
      </c>
      <c r="F16" s="4" t="s">
        <v>27</v>
      </c>
      <c r="G16" s="6">
        <v>32</v>
      </c>
      <c r="H16" s="6">
        <v>32</v>
      </c>
      <c r="I16" s="455"/>
      <c r="J16" s="455"/>
      <c r="K16" s="455"/>
    </row>
    <row r="17" spans="1:12" ht="58.5" customHeight="1">
      <c r="A17" s="4">
        <v>7</v>
      </c>
      <c r="B17" s="500" t="s">
        <v>2127</v>
      </c>
      <c r="C17" s="10" t="s">
        <v>426</v>
      </c>
      <c r="D17" s="9" t="s">
        <v>426</v>
      </c>
      <c r="E17" s="4" t="s">
        <v>74</v>
      </c>
      <c r="F17" s="4" t="s">
        <v>74</v>
      </c>
      <c r="G17" s="6">
        <v>140</v>
      </c>
      <c r="H17" s="6">
        <v>140</v>
      </c>
      <c r="I17" s="455"/>
      <c r="J17" s="455"/>
      <c r="K17" s="455"/>
    </row>
    <row r="18" spans="1:12" ht="78" customHeight="1">
      <c r="A18" s="4">
        <v>8</v>
      </c>
      <c r="B18" s="500" t="s">
        <v>2126</v>
      </c>
      <c r="C18" s="10" t="s">
        <v>1649</v>
      </c>
      <c r="D18" s="9" t="s">
        <v>1649</v>
      </c>
      <c r="E18" s="4" t="s">
        <v>1650</v>
      </c>
      <c r="F18" s="4" t="s">
        <v>329</v>
      </c>
      <c r="G18" s="6">
        <v>48</v>
      </c>
      <c r="H18" s="6">
        <v>48</v>
      </c>
      <c r="I18" s="455"/>
      <c r="J18" s="455"/>
      <c r="K18" s="455"/>
    </row>
    <row r="19" spans="1:12" ht="55.5" customHeight="1">
      <c r="A19" s="4">
        <v>9</v>
      </c>
      <c r="B19" s="500" t="s">
        <v>1651</v>
      </c>
      <c r="C19" s="10" t="s">
        <v>1576</v>
      </c>
      <c r="D19" s="9" t="s">
        <v>1576</v>
      </c>
      <c r="E19" s="4" t="s">
        <v>1652</v>
      </c>
      <c r="F19" s="4" t="s">
        <v>1652</v>
      </c>
      <c r="G19" s="6">
        <v>127</v>
      </c>
      <c r="H19" s="6">
        <v>127</v>
      </c>
      <c r="I19" s="455"/>
      <c r="J19" s="455"/>
      <c r="K19" s="455"/>
    </row>
    <row r="20" spans="1:12" ht="66" customHeight="1">
      <c r="A20" s="4">
        <v>10</v>
      </c>
      <c r="B20" s="500" t="s">
        <v>1653</v>
      </c>
      <c r="C20" s="10" t="s">
        <v>1654</v>
      </c>
      <c r="D20" s="9" t="s">
        <v>1654</v>
      </c>
      <c r="E20" s="4" t="s">
        <v>25</v>
      </c>
      <c r="F20" s="4" t="s">
        <v>25</v>
      </c>
      <c r="G20" s="6">
        <v>83</v>
      </c>
      <c r="H20" s="6">
        <v>83</v>
      </c>
      <c r="I20" s="455"/>
      <c r="J20" s="455"/>
      <c r="K20" s="455"/>
    </row>
    <row r="21" spans="1:12" ht="64.5" customHeight="1">
      <c r="A21" s="4">
        <v>11</v>
      </c>
      <c r="B21" s="500" t="s">
        <v>1656</v>
      </c>
      <c r="C21" s="10" t="s">
        <v>1655</v>
      </c>
      <c r="D21" s="9" t="s">
        <v>1655</v>
      </c>
      <c r="E21" s="4" t="s">
        <v>25</v>
      </c>
      <c r="F21" s="4" t="s">
        <v>25</v>
      </c>
      <c r="G21" s="416">
        <v>114</v>
      </c>
      <c r="H21" s="6">
        <v>114</v>
      </c>
      <c r="I21" s="497"/>
      <c r="J21" s="497"/>
      <c r="K21" s="497"/>
    </row>
    <row r="22" spans="1:12" ht="23.25" customHeight="1">
      <c r="A22" s="4"/>
      <c r="B22" s="284" t="s">
        <v>3</v>
      </c>
      <c r="C22" s="284">
        <v>11</v>
      </c>
      <c r="D22" s="284">
        <v>11</v>
      </c>
      <c r="E22" s="284"/>
      <c r="F22" s="284"/>
      <c r="G22" s="490">
        <f>SUM(G11:G21)</f>
        <v>1260</v>
      </c>
      <c r="H22" s="490">
        <f>SUM(H11:H21)</f>
        <v>1260</v>
      </c>
    </row>
    <row r="23" spans="1:12" ht="22.5" customHeight="1">
      <c r="A23" s="4"/>
      <c r="B23" s="494" t="s">
        <v>1697</v>
      </c>
      <c r="C23" s="495"/>
      <c r="D23" s="495"/>
      <c r="E23" s="2"/>
      <c r="F23" s="2"/>
      <c r="G23" s="498"/>
      <c r="H23" s="498"/>
    </row>
    <row r="24" spans="1:12" ht="25.5" customHeight="1">
      <c r="A24" s="4"/>
      <c r="B24" s="284" t="s">
        <v>1639</v>
      </c>
      <c r="C24" s="284">
        <v>11</v>
      </c>
      <c r="D24" s="284">
        <v>11</v>
      </c>
      <c r="E24" s="284"/>
      <c r="F24" s="284"/>
      <c r="G24" s="490"/>
      <c r="H24" s="490"/>
    </row>
    <row r="25" spans="1:12" ht="17.25" customHeight="1">
      <c r="A25" s="496"/>
      <c r="B25" s="460"/>
      <c r="C25" s="460"/>
      <c r="D25" s="460"/>
      <c r="E25" s="460"/>
      <c r="F25" s="460"/>
      <c r="G25" s="460"/>
      <c r="H25" s="460"/>
      <c r="L25" s="460"/>
    </row>
    <row r="26" spans="1:12" s="455" customFormat="1" ht="20.25" customHeight="1">
      <c r="B26" s="411"/>
      <c r="C26" s="461"/>
      <c r="D26" s="461"/>
      <c r="E26" s="596"/>
      <c r="F26" s="596"/>
      <c r="I26" s="467"/>
      <c r="J26" s="467"/>
      <c r="K26" s="467"/>
    </row>
    <row r="27" spans="1:12" s="455" customFormat="1" ht="15.75">
      <c r="B27" s="411"/>
      <c r="C27" s="462"/>
      <c r="D27" s="462"/>
      <c r="E27" s="463"/>
      <c r="F27" s="464"/>
      <c r="I27" s="467"/>
      <c r="J27" s="467"/>
      <c r="K27" s="467"/>
    </row>
    <row r="28" spans="1:12" s="455" customFormat="1" ht="19.5" customHeight="1">
      <c r="B28" s="411"/>
      <c r="C28" s="461"/>
      <c r="D28" s="461"/>
      <c r="E28" s="596"/>
      <c r="F28" s="596"/>
      <c r="I28" s="467"/>
      <c r="J28" s="467"/>
      <c r="K28" s="467"/>
    </row>
    <row r="29" spans="1:12" s="455" customFormat="1" ht="15.75">
      <c r="B29" s="411"/>
      <c r="C29" s="462"/>
      <c r="D29" s="462"/>
      <c r="E29" s="412"/>
      <c r="F29" s="456"/>
      <c r="I29" s="467"/>
      <c r="J29" s="467"/>
      <c r="K29" s="467"/>
    </row>
    <row r="30" spans="1:12" s="455" customFormat="1">
      <c r="B30" s="413"/>
      <c r="C30" s="465"/>
      <c r="D30" s="465"/>
      <c r="E30" s="414"/>
      <c r="F30" s="456"/>
      <c r="I30" s="467"/>
      <c r="J30" s="467"/>
      <c r="K30" s="467"/>
    </row>
    <row r="31" spans="1:12" s="455" customFormat="1">
      <c r="B31" s="595"/>
      <c r="C31" s="595"/>
      <c r="D31" s="461"/>
      <c r="E31" s="466"/>
      <c r="F31" s="456"/>
      <c r="I31" s="467"/>
      <c r="J31" s="467"/>
      <c r="K31" s="467"/>
    </row>
    <row r="32" spans="1:12" s="455" customFormat="1" ht="15.75">
      <c r="B32" s="415"/>
      <c r="C32" s="415"/>
      <c r="D32" s="462"/>
      <c r="E32" s="462"/>
      <c r="I32" s="467"/>
      <c r="J32" s="467"/>
      <c r="K32" s="467"/>
    </row>
    <row r="33" spans="2:11" s="497" customFormat="1" ht="15">
      <c r="I33" s="467"/>
      <c r="J33" s="467"/>
      <c r="K33" s="467"/>
    </row>
    <row r="34" spans="2:11" ht="15.75">
      <c r="B34" s="50"/>
      <c r="C34" s="468"/>
      <c r="D34" s="468"/>
      <c r="E34" s="468"/>
      <c r="F34" s="468"/>
      <c r="G34" s="468"/>
      <c r="H34" s="468"/>
    </row>
    <row r="35" spans="2:11">
      <c r="B35" s="403"/>
      <c r="C35" s="472"/>
      <c r="D35" s="472"/>
      <c r="E35" s="472"/>
      <c r="F35" s="472"/>
      <c r="G35" s="472"/>
      <c r="H35" s="472"/>
    </row>
  </sheetData>
  <mergeCells count="12">
    <mergeCell ref="H1:L1"/>
    <mergeCell ref="E28:F28"/>
    <mergeCell ref="B31:C31"/>
    <mergeCell ref="A6:L6"/>
    <mergeCell ref="A7:C7"/>
    <mergeCell ref="A3:L3"/>
    <mergeCell ref="A4:L4"/>
    <mergeCell ref="A5:L5"/>
    <mergeCell ref="C8:D8"/>
    <mergeCell ref="E8:F8"/>
    <mergeCell ref="G8:H8"/>
    <mergeCell ref="E26:F26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Обесп.подгот ССК</vt:lpstr>
      <vt:lpstr>2 Обесп. участ ССК</vt:lpstr>
      <vt:lpstr>3 Обес.уч физкульт ко</vt:lpstr>
      <vt:lpstr>6 Орг и провед офиц.физ.мероп</vt:lpstr>
      <vt:lpstr>7 Орг и провед офиц.спорт.мер</vt:lpstr>
      <vt:lpstr>17 ГТО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Анатольевна Беляева</dc:creator>
  <cp:lastModifiedBy>Алексей Суворов</cp:lastModifiedBy>
  <cp:lastPrinted>2020-01-14T10:41:48Z</cp:lastPrinted>
  <dcterms:created xsi:type="dcterms:W3CDTF">2016-03-30T06:38:44Z</dcterms:created>
  <dcterms:modified xsi:type="dcterms:W3CDTF">2020-01-16T14:12:23Z</dcterms:modified>
</cp:coreProperties>
</file>