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330" tabRatio="1000"/>
  </bookViews>
  <sheets>
    <sheet name="1 Обесп.подгот ССК" sheetId="61" r:id="rId1"/>
    <sheet name="2 Обесп. участ ССК" sheetId="62" r:id="rId2"/>
    <sheet name="3 Обес.уч физкульт ко" sheetId="63" r:id="rId3"/>
    <sheet name="-6 Орг и провед офиц.физ.мероп" sheetId="80" r:id="rId4"/>
    <sheet name="-7 Орг и провед офиц.спорт.мер" sheetId="81" r:id="rId5"/>
  </sheets>
  <calcPr calcId="162913"/>
</workbook>
</file>

<file path=xl/calcChain.xml><?xml version="1.0" encoding="utf-8"?>
<calcChain xmlns="http://schemas.openxmlformats.org/spreadsheetml/2006/main">
  <c r="J104" i="81" l="1"/>
  <c r="J110" i="81" s="1"/>
  <c r="I104" i="81"/>
  <c r="D104" i="81"/>
  <c r="D110" i="81" s="1"/>
  <c r="J36" i="81"/>
  <c r="J109" i="81" s="1"/>
  <c r="I36" i="81"/>
  <c r="D36" i="81"/>
  <c r="D109" i="81" s="1"/>
  <c r="J19" i="81"/>
  <c r="J108" i="81" s="1"/>
  <c r="I19" i="81"/>
  <c r="D19" i="81"/>
  <c r="D108" i="81" s="1"/>
  <c r="D27" i="80"/>
  <c r="J25" i="80"/>
  <c r="J28" i="80" s="1"/>
  <c r="I25" i="80"/>
  <c r="D25" i="80"/>
  <c r="D28" i="80" s="1"/>
  <c r="J13" i="80"/>
  <c r="J27" i="80" s="1"/>
  <c r="I13" i="80"/>
  <c r="D113" i="81" l="1"/>
  <c r="J31" i="80"/>
  <c r="D31" i="80"/>
  <c r="J113" i="81"/>
  <c r="D322" i="62" l="1"/>
  <c r="D321" i="62"/>
  <c r="D303" i="62"/>
  <c r="D302" i="62"/>
  <c r="D301" i="62"/>
  <c r="D229" i="62"/>
  <c r="D227" i="62"/>
  <c r="D176" i="62"/>
  <c r="D228" i="62" s="1"/>
  <c r="D75" i="62"/>
  <c r="D74" i="62"/>
  <c r="D73" i="62"/>
  <c r="D32" i="63"/>
  <c r="D31" i="63"/>
  <c r="D30" i="63"/>
  <c r="J19" i="63"/>
  <c r="G85" i="61"/>
  <c r="F85" i="61"/>
  <c r="D79" i="61"/>
  <c r="D70" i="61"/>
  <c r="D64" i="61"/>
  <c r="D46" i="61"/>
  <c r="D65" i="61" s="1"/>
  <c r="D71" i="61" s="1"/>
  <c r="D304" i="62" l="1"/>
  <c r="D323" i="62"/>
  <c r="D76" i="62"/>
  <c r="D307" i="62"/>
  <c r="D324" i="62"/>
  <c r="D230" i="62"/>
  <c r="D306" i="62"/>
  <c r="D325" i="62" s="1"/>
  <c r="D305" i="62"/>
  <c r="D326" i="62"/>
  <c r="D33" i="63"/>
  <c r="D86" i="61"/>
  <c r="D327" i="62" l="1"/>
  <c r="D308" i="62"/>
</calcChain>
</file>

<file path=xl/sharedStrings.xml><?xml version="1.0" encoding="utf-8"?>
<sst xmlns="http://schemas.openxmlformats.org/spreadsheetml/2006/main" count="1497" uniqueCount="833">
  <si>
    <t>№ п/п</t>
  </si>
  <si>
    <t>Сроки проведения</t>
  </si>
  <si>
    <t>Место проведения</t>
  </si>
  <si>
    <t>Наименование мероприятия</t>
  </si>
  <si>
    <t>(наименование учреждения)</t>
  </si>
  <si>
    <t>Вид спорта</t>
  </si>
  <si>
    <t>Количество</t>
  </si>
  <si>
    <t>Дзюдо</t>
  </si>
  <si>
    <t>Настольный теннис</t>
  </si>
  <si>
    <t>Фехтование</t>
  </si>
  <si>
    <t>Самбо</t>
  </si>
  <si>
    <t>Триатлон</t>
  </si>
  <si>
    <t>Фигурное катание</t>
  </si>
  <si>
    <t>Гольф</t>
  </si>
  <si>
    <t>Художественная гимнастика</t>
  </si>
  <si>
    <t>Тяжелая атлетика</t>
  </si>
  <si>
    <t>Шашки</t>
  </si>
  <si>
    <t>Санный спорт</t>
  </si>
  <si>
    <t>Количество человек</t>
  </si>
  <si>
    <t>по назначению</t>
  </si>
  <si>
    <t>ГАУ ЛО "ЦСП "ИЖОРА"</t>
  </si>
  <si>
    <t>(Доп. КР 54020102  "Обеспечение тренировочной и соревновательной деятельности, включая материально-техническое обеспечение и обеспечение подготовки 
и участия спортивных сборных команд Ленинградской области в спортивных соревнованиях")</t>
  </si>
  <si>
    <t>Количество дней</t>
  </si>
  <si>
    <t>ТРЕНИРОВОЧНЫЕ МЕРОПРИЯТИЯ 
(СБОРЫ)</t>
  </si>
  <si>
    <t>ЗИМНИЕ ОЛИМПИЙСКИЕ 
ВИДЫ СПОРТА</t>
  </si>
  <si>
    <t>Биатлон</t>
  </si>
  <si>
    <t xml:space="preserve">ТМ по подготовке к Спартакиаде учащихся России </t>
  </si>
  <si>
    <t>п. Токсово</t>
  </si>
  <si>
    <t>ТМ по подготовке к первенству России (юноши)</t>
  </si>
  <si>
    <t>Всего по виду спорта:</t>
  </si>
  <si>
    <t>Лыжные
 гонки</t>
  </si>
  <si>
    <t>ТМ по подготовке к Первенству СЗФО (юноши, девушки 17-18 лет)</t>
  </si>
  <si>
    <t>г. Череповец</t>
  </si>
  <si>
    <t>ТМ по подготовке к Первенству России (юноши, девушки 15-16 лет)</t>
  </si>
  <si>
    <t>01-05 февраля</t>
  </si>
  <si>
    <t>г. Рыбинск</t>
  </si>
  <si>
    <t xml:space="preserve">ТМ  по подготовке к  Спартакиаде учащихся России </t>
  </si>
  <si>
    <t>24 февраля -12 марта</t>
  </si>
  <si>
    <t>г. Тюмень</t>
  </si>
  <si>
    <t>09-19 марта</t>
  </si>
  <si>
    <t>г. Сыктывкар, Р. Коми</t>
  </si>
  <si>
    <t>ТМ по подготовке к всероссийским соревнованиям</t>
  </si>
  <si>
    <t>г. Нижний Тагил</t>
  </si>
  <si>
    <t xml:space="preserve">ТМ по подготовке к чемпионату России </t>
  </si>
  <si>
    <t>Санный 
спорт</t>
  </si>
  <si>
    <t>ТМ по подготовке к чемпионату России</t>
  </si>
  <si>
    <t>г. Сочи, Красная Поляна</t>
  </si>
  <si>
    <t>Сноуборд</t>
  </si>
  <si>
    <t>Финляндия</t>
  </si>
  <si>
    <t>ТМ по подготовке к первенству России (кросс, пар-слалом, пар-гигант)</t>
  </si>
  <si>
    <t>г. Миасс, 
Челябинская обл.</t>
  </si>
  <si>
    <t>ТМ по подготовке к певенству России (слоуп-стайл, биг-эйр, хаф-пайп)</t>
  </si>
  <si>
    <t>23-26 февраля</t>
  </si>
  <si>
    <t>март</t>
  </si>
  <si>
    <t>СК "Ладога Арена", 
п. Колтуши</t>
  </si>
  <si>
    <t xml:space="preserve">ИТОГО </t>
  </si>
  <si>
    <t>ЛЕТНИЕ ОЛИМПИЙСКИЕ 
ВИДЫ СПОРТА</t>
  </si>
  <si>
    <t>Бадминтон</t>
  </si>
  <si>
    <t>Бокс</t>
  </si>
  <si>
    <t>10</t>
  </si>
  <si>
    <t>Велоспорт</t>
  </si>
  <si>
    <t>февраль</t>
  </si>
  <si>
    <t>г. Ларнака, о. Кипр</t>
  </si>
  <si>
    <t>ТМ по подготовке к  всероссийским соревнованиям в многодневной гонке среди юношей и девушек</t>
  </si>
  <si>
    <t>март-апрель</t>
  </si>
  <si>
    <t>г. Анапа</t>
  </si>
  <si>
    <t>2</t>
  </si>
  <si>
    <t>г. Майкоп</t>
  </si>
  <si>
    <t>4</t>
  </si>
  <si>
    <t>ТМ сборной команды России (девушки до 18 лет)</t>
  </si>
  <si>
    <t>16-22 января</t>
  </si>
  <si>
    <t>г. Сочи</t>
  </si>
  <si>
    <t>ТМ сборной команды России (женщины)</t>
  </si>
  <si>
    <t>ТМ по подготовке к Спартакиаде учащихся России</t>
  </si>
  <si>
    <t>Скалолазание</t>
  </si>
  <si>
    <t>ТМ сборной команды России</t>
  </si>
  <si>
    <t>г. Воронеж</t>
  </si>
  <si>
    <t>г. Москва</t>
  </si>
  <si>
    <t>Спортивная борьба (вольная)</t>
  </si>
  <si>
    <t xml:space="preserve">ТМ по подготовке к  отборочным соревнованиям Спартакиады учащихся России </t>
  </si>
  <si>
    <t>Тхэквондо 
(ВТФ)</t>
  </si>
  <si>
    <t>г. Выборг</t>
  </si>
  <si>
    <t xml:space="preserve">ТМ по подготовке к финалу Спартакиады учащихся России </t>
  </si>
  <si>
    <t>5</t>
  </si>
  <si>
    <t>18</t>
  </si>
  <si>
    <t>20</t>
  </si>
  <si>
    <t>НЕОЛИМПИЙСКИЕ ВИДЫ СПОРТА</t>
  </si>
  <si>
    <t>Радиоспорт</t>
  </si>
  <si>
    <t>Спортивное ориентирование</t>
  </si>
  <si>
    <t>г. Геленджик, Краснодарский край</t>
  </si>
  <si>
    <t>7</t>
  </si>
  <si>
    <t>ИТОГО  по неолимпийским видам спорта</t>
  </si>
  <si>
    <t>ПАРАЛИМПИЙСКИЕ ВИДЫ СПОРТА</t>
  </si>
  <si>
    <t>Спорт слепых</t>
  </si>
  <si>
    <t>Спорт ЛИН</t>
  </si>
  <si>
    <t xml:space="preserve">ТМ  по подготовке к чемпионату   России  по плаванию </t>
  </si>
  <si>
    <t>ТМ по подготовке к Всемирным Летним Играм Специальной Олимпиады (бочче)</t>
  </si>
  <si>
    <t>04-08 марта</t>
  </si>
  <si>
    <t>3</t>
  </si>
  <si>
    <t>Спорт глухих</t>
  </si>
  <si>
    <t>Спорт лиц 
с  заболеванием ЦП</t>
  </si>
  <si>
    <t>ТМ по подготовке к Первенству России по футболу</t>
  </si>
  <si>
    <t>п. Царицыно Озеро, 
Тихвинский р-н</t>
  </si>
  <si>
    <t>ИТОГО по паралимпийским видам спорта</t>
  </si>
  <si>
    <t>ИТОГО:</t>
  </si>
  <si>
    <t>(Доп. КР 54020102  "Обеспечение тренировочной и соревновательной деятельности, включая материально-техническое обеспечение и обеспечение подготовки и участия 
спортивных сборных команд Ленинградской области в спортивных соревнованиях")</t>
  </si>
  <si>
    <t>ЗИМНИЕ ОЛИМПИЙСКИЕ  ВИДЫ СПОРТА</t>
  </si>
  <si>
    <t>Всероссийские</t>
  </si>
  <si>
    <t xml:space="preserve">Первенство России </t>
  </si>
  <si>
    <t>02-08 января</t>
  </si>
  <si>
    <t>г. Ижевск</t>
  </si>
  <si>
    <t>Всероссийские соревнования "Памяти Р. Звонкова"</t>
  </si>
  <si>
    <t>04-10 января</t>
  </si>
  <si>
    <t>г. Екатеринбург</t>
  </si>
  <si>
    <t>г. Саранск</t>
  </si>
  <si>
    <t xml:space="preserve">Чемпионат России и Кубок России (8 этап) </t>
  </si>
  <si>
    <t>14-20 марта</t>
  </si>
  <si>
    <t>Первенство России</t>
  </si>
  <si>
    <t>г. Уват 
Тюменьская обл.</t>
  </si>
  <si>
    <t>Финал Спартакиады учащихся России</t>
  </si>
  <si>
    <t>22-28 февраля</t>
  </si>
  <si>
    <t>Всего всероссийские:</t>
  </si>
  <si>
    <t>Межрегиональные</t>
  </si>
  <si>
    <t>Первенство СЗФО - отбор на финал Спартакиады учащихся России</t>
  </si>
  <si>
    <t>Всего межрегиональные:</t>
  </si>
  <si>
    <t>Лыжные 
гонки</t>
  </si>
  <si>
    <t>12-17 марта</t>
  </si>
  <si>
    <t>Всероссийские соревнования</t>
  </si>
  <si>
    <t>Лыжное 
двоеборье</t>
  </si>
  <si>
    <t>Первенство России (юниоры)</t>
  </si>
  <si>
    <t>Финал  Спартакиады учащихся России</t>
  </si>
  <si>
    <t>Международные</t>
  </si>
  <si>
    <t>Кубок мира</t>
  </si>
  <si>
    <t>Всего международные:</t>
  </si>
  <si>
    <t>Чемпионат России</t>
  </si>
  <si>
    <t>10-16 марта</t>
  </si>
  <si>
    <t xml:space="preserve">Финал Кубка России </t>
  </si>
  <si>
    <t>Этап Кубка России (кросс, пар-слалом, пар-гигант)</t>
  </si>
  <si>
    <t>г. Красноярск</t>
  </si>
  <si>
    <t>Этап Кубка России (слоуп-стайл, биг-эйр, хаф-пайп)</t>
  </si>
  <si>
    <t>21-28 января</t>
  </si>
  <si>
    <t>г. Миасс</t>
  </si>
  <si>
    <t>02-10 февраля</t>
  </si>
  <si>
    <t>Первенство России (кросс, пар-слалом, пар-гигант)</t>
  </si>
  <si>
    <t>23-28 февраля</t>
  </si>
  <si>
    <t>Первенство России (слоуп-стайл, биг-эйр, хаф-пайп)</t>
  </si>
  <si>
    <t>Бобслей 
и скелетон</t>
  </si>
  <si>
    <t>13-18 марта</t>
  </si>
  <si>
    <t>Сочи, Красная Поляна</t>
  </si>
  <si>
    <t>Фигурное катание на коньках</t>
  </si>
  <si>
    <t>18-22 февраля</t>
  </si>
  <si>
    <t>г. Великий Новгород</t>
  </si>
  <si>
    <t>Первенство России (младший возраст)</t>
  </si>
  <si>
    <t>14-18 марта</t>
  </si>
  <si>
    <t>г. Тверь</t>
  </si>
  <si>
    <t>Итого международные:</t>
  </si>
  <si>
    <t>Итого всероссийские:</t>
  </si>
  <si>
    <t>Итого межрегиональные:</t>
  </si>
  <si>
    <t>ЛЕТНИЕ ОЛИМПИЙСКИЕ ВИДЫ СПОРТА</t>
  </si>
  <si>
    <t>Международные соревнования</t>
  </si>
  <si>
    <t>январь</t>
  </si>
  <si>
    <t>Кубок России</t>
  </si>
  <si>
    <t>6</t>
  </si>
  <si>
    <t>Первенство России среди юношей и девушек до 19 лет</t>
  </si>
  <si>
    <t>г. Н. Новгород</t>
  </si>
  <si>
    <t>Баскетбол</t>
  </si>
  <si>
    <t>Всероссийские соревнования (полуфинал, 1 тур), юноши 2005 г.р.</t>
  </si>
  <si>
    <t>г. Нижний Новгород</t>
  </si>
  <si>
    <t>г. В. Новгород</t>
  </si>
  <si>
    <t>Первенство СЗФО среди юношей 15-16 лет</t>
  </si>
  <si>
    <t xml:space="preserve">Первенство СЗФО среди  юниорок - отбор на финал Спартакиады учащихся </t>
  </si>
  <si>
    <t>25-26 января</t>
  </si>
  <si>
    <t xml:space="preserve">Первенство СЗФО среди  юниоров - отбор на финал Спартакиады учащихся </t>
  </si>
  <si>
    <t>Всероссийские соревнования (трек)</t>
  </si>
  <si>
    <t>г. Санкт-Петербург</t>
  </si>
  <si>
    <t>Первенство России в многодневной гонке (трек)</t>
  </si>
  <si>
    <t>Первенство России в темповых видах (трек)</t>
  </si>
  <si>
    <t>20-23 февраля</t>
  </si>
  <si>
    <t>г. Тула</t>
  </si>
  <si>
    <t>г. Великие Луки</t>
  </si>
  <si>
    <t>г. Пенза</t>
  </si>
  <si>
    <t>Гандбол</t>
  </si>
  <si>
    <t>Всероссийские соревнования среди девушек  до 14 лет (полуфинал)</t>
  </si>
  <si>
    <t>г. Краснодар</t>
  </si>
  <si>
    <t>Всероссийские соревнования среди девушек до 15 лет (полуфинал)</t>
  </si>
  <si>
    <t>г. Новокузнецк</t>
  </si>
  <si>
    <t>Всероссийские соревнования среди девушек  до 16 лет (полуфинал)</t>
  </si>
  <si>
    <t>Первенство России среди девушек до 18 лет (финал)</t>
  </si>
  <si>
    <t>Детско-юношеский Кубок России - отбор на финал Спартакиады (1 тур)</t>
  </si>
  <si>
    <t>25-30 марта</t>
  </si>
  <si>
    <t>Краснодарский край</t>
  </si>
  <si>
    <t xml:space="preserve">Этап Кубка Европы </t>
  </si>
  <si>
    <t>12</t>
  </si>
  <si>
    <t>Первенство России среди юниоров и юниорок до 21 года</t>
  </si>
  <si>
    <t>Первенство России среди юниоров и юниорок до 23 лет</t>
  </si>
  <si>
    <t>8</t>
  </si>
  <si>
    <t xml:space="preserve">Первенство СЗФО среди юношей и девушек до 18 лет </t>
  </si>
  <si>
    <t>г. Архангельск</t>
  </si>
  <si>
    <t>Каратэ</t>
  </si>
  <si>
    <t xml:space="preserve">Первенство СЗФО </t>
  </si>
  <si>
    <t>Легкая 
атлетика</t>
  </si>
  <si>
    <t>Первенство России среди юниоров до 20 лет  в помещении</t>
  </si>
  <si>
    <t>г. Смоленск</t>
  </si>
  <si>
    <t>Чемпионат  России (в помещении)</t>
  </si>
  <si>
    <t>Чемпионат и первенство России (многоборье) в помещении</t>
  </si>
  <si>
    <t>Чемпионат и первенство СЗФО (в помещении)</t>
  </si>
  <si>
    <t>Настольный 
теннис</t>
  </si>
  <si>
    <t xml:space="preserve">Молодёжное первенство Европы  </t>
  </si>
  <si>
    <t>06-10 марта</t>
  </si>
  <si>
    <t>г. Гондомар, Португалия</t>
  </si>
  <si>
    <t xml:space="preserve">Международные соревнования                             </t>
  </si>
  <si>
    <t>20-24 марта</t>
  </si>
  <si>
    <t>г. Гвадалахара, Испания</t>
  </si>
  <si>
    <t>Командный Чемпионат ФНТР, 3 этап, Премьер лига, женщины</t>
  </si>
  <si>
    <t>г. Казань</t>
  </si>
  <si>
    <t>Всероссийские соревнования "Турнир сильнейших спортсменов России "ТОП-10"  (юноши и девушки до 13, до 16 лет, юниоры и юниорки до 19 лет)</t>
  </si>
  <si>
    <t>г.Чебоксары</t>
  </si>
  <si>
    <t xml:space="preserve">Чемпионат России </t>
  </si>
  <si>
    <t>Командный Чемпионат ФНТР, 3 этап, Высшая лига "А", мужчины</t>
  </si>
  <si>
    <t>Первенство России, юниоры и юниорки до 19 лет</t>
  </si>
  <si>
    <t>25-31 марта</t>
  </si>
  <si>
    <t>г. Верхняя Пышма</t>
  </si>
  <si>
    <t>г. Чебоксары</t>
  </si>
  <si>
    <t>Чемпионат СЗФО</t>
  </si>
  <si>
    <t>16-20 января</t>
  </si>
  <si>
    <t>г. Петрозаводск</t>
  </si>
  <si>
    <t>23-27 января</t>
  </si>
  <si>
    <t>п. Сиверский</t>
  </si>
  <si>
    <t>Первенство СЗФО (юноши и девушки до 16 лет)</t>
  </si>
  <si>
    <t>г. Калининград</t>
  </si>
  <si>
    <t>Парусный 
спорт</t>
  </si>
  <si>
    <t>Чемпионат России по зимним видам</t>
  </si>
  <si>
    <t xml:space="preserve">Всероссийские соревнования "Сочинская регата" </t>
  </si>
  <si>
    <t>г.Сочи</t>
  </si>
  <si>
    <t>Всероссийские соревнования - отбор на финал Спартакиады учащихся</t>
  </si>
  <si>
    <t>04-11 января</t>
  </si>
  <si>
    <t xml:space="preserve">Кубок и чемпионат России </t>
  </si>
  <si>
    <t>07-13 марта</t>
  </si>
  <si>
    <t>Первентво России (трудность) и Всероссийские юношеские соревнования - отбор на финал Спартакиады учащихся</t>
  </si>
  <si>
    <t>22-29 марта</t>
  </si>
  <si>
    <t>г. Пермь</t>
  </si>
  <si>
    <t>г. Сыктывкар</t>
  </si>
  <si>
    <t xml:space="preserve">Первенство СЗФО среди юниоров </t>
  </si>
  <si>
    <t>Первенство СЗФО среди юношей и девушек до 16 лет</t>
  </si>
  <si>
    <t>Спортивная борьба 
(греко-римская)</t>
  </si>
  <si>
    <t>Первенство СЗФО - II этап Спартакиады учащихся России (юноши)</t>
  </si>
  <si>
    <t>23-25 марта</t>
  </si>
  <si>
    <t>г. Псков</t>
  </si>
  <si>
    <t>Спортивная гимнастика</t>
  </si>
  <si>
    <t>04-10 марта</t>
  </si>
  <si>
    <t xml:space="preserve">Чемпионат СЗФО </t>
  </si>
  <si>
    <t>г. В.Новгород</t>
  </si>
  <si>
    <t>Стрельба из лука</t>
  </si>
  <si>
    <t>Первенство России (закрытое помещение)</t>
  </si>
  <si>
    <t>г. Орёл</t>
  </si>
  <si>
    <t>Чемпионат России (зимний)</t>
  </si>
  <si>
    <t>г. Ярославль</t>
  </si>
  <si>
    <t>Первенство России среди юниоров и юниорок  до 21 года</t>
  </si>
  <si>
    <t>06-11 марта</t>
  </si>
  <si>
    <t>г. Елабуга, Р. Татарстан</t>
  </si>
  <si>
    <t>Тяжелая 
атлетика</t>
  </si>
  <si>
    <t>Первенство России среди юношей и девушек до 15 лет, до 17 лет</t>
  </si>
  <si>
    <t>г. Старый Оскол</t>
  </si>
  <si>
    <t>Международные соревнования среди мужчин</t>
  </si>
  <si>
    <t>09-14 января</t>
  </si>
  <si>
    <t>Германия</t>
  </si>
  <si>
    <t>Международные соревнования среди юниоров  до 23 лет</t>
  </si>
  <si>
    <t>Первенство России  среди юношей и девушек до 18 лет</t>
  </si>
  <si>
    <t>Всероссийские соревнования среди  мужчин</t>
  </si>
  <si>
    <t>Первенство России - юниорки, девушки (индивидуальная программа)</t>
  </si>
  <si>
    <t>Первенство России по групповым упражнениям - юниорки 13-15 лет</t>
  </si>
  <si>
    <t>Чемпионат России (индивидуальная программа)</t>
  </si>
  <si>
    <t>Первенство СЗФО РФ - индивидуальная программа (юниорки, девушки); групповые упражнения (юниорки) - отбор на финал Спартакиады учащихся</t>
  </si>
  <si>
    <t>Чемпионат СЗФО - индивидуальное многоборье; групповые упражнения (многоборье)</t>
  </si>
  <si>
    <t>НЕОЛИМПИЙСКИЕ  ВИДЫ СПОРТА</t>
  </si>
  <si>
    <t>Гиревой спорт</t>
  </si>
  <si>
    <t>Всероссиийские</t>
  </si>
  <si>
    <t>Городошный спорт</t>
  </si>
  <si>
    <t>Ездовой спорт</t>
  </si>
  <si>
    <t>Кудо</t>
  </si>
  <si>
    <t>Пауэрлифтинг</t>
  </si>
  <si>
    <t xml:space="preserve">Чемпионат и первенство России (троеборье) </t>
  </si>
  <si>
    <t xml:space="preserve">Чемпионат и первенство России (жим) </t>
  </si>
  <si>
    <t>Подводный 
спорт</t>
  </si>
  <si>
    <t>Кубок России по апноэ</t>
  </si>
  <si>
    <t>Рукопашный 
бой</t>
  </si>
  <si>
    <t>Первенство России (юноши, девушки, юниоры, юниорки)</t>
  </si>
  <si>
    <t>Первенство СЗФО</t>
  </si>
  <si>
    <t>Первенство России среди юношей и девушек (17-18 лет)</t>
  </si>
  <si>
    <t>Первенство России среди юниоров и юниорок</t>
  </si>
  <si>
    <t>14-18 февраля</t>
  </si>
  <si>
    <t>Чемпионат России  среди мужчин и женщин (личный и командный)</t>
  </si>
  <si>
    <t>01-05 марта</t>
  </si>
  <si>
    <t>Спортивная акробатика</t>
  </si>
  <si>
    <t>21-27 марта</t>
  </si>
  <si>
    <t>Спортивная аэробика</t>
  </si>
  <si>
    <t>Чемпионат и первенство СЗФО</t>
  </si>
  <si>
    <t>Спортивная борьба 
(грепплинг)</t>
  </si>
  <si>
    <t>Чемпионат Европы</t>
  </si>
  <si>
    <t>04-12 февраля</t>
  </si>
  <si>
    <t>г. Сарикамис, Турция</t>
  </si>
  <si>
    <t>Всероссийские соревнования "Легенды Крыма"</t>
  </si>
  <si>
    <t>03-09 января</t>
  </si>
  <si>
    <t>г. Алушта, Р. Крым</t>
  </si>
  <si>
    <t xml:space="preserve">Первенство России. Лыжные дисциплины </t>
  </si>
  <si>
    <t>г.Дзержинск</t>
  </si>
  <si>
    <t>Чемпионат и Первенство России. Лыжные дисциплины</t>
  </si>
  <si>
    <t>Пермский край</t>
  </si>
  <si>
    <t>Первенство СЗФО. Лыжные дисциплины - отбор на финал Спартакиады учащихся России</t>
  </si>
  <si>
    <t>24-28 января</t>
  </si>
  <si>
    <t>Киришский район</t>
  </si>
  <si>
    <t>г. Волгоград</t>
  </si>
  <si>
    <t>1</t>
  </si>
  <si>
    <t>Тайский бокс</t>
  </si>
  <si>
    <t>Ушу</t>
  </si>
  <si>
    <t>Чемпионат и первенство России по ушу таолу</t>
  </si>
  <si>
    <t>Шахматы</t>
  </si>
  <si>
    <t>г. Анталия, Турция</t>
  </si>
  <si>
    <t xml:space="preserve">Всероссийские соревнования </t>
  </si>
  <si>
    <t>г. Коломна 
Московская обл.</t>
  </si>
  <si>
    <t>г. Тосно</t>
  </si>
  <si>
    <t>ИТОГО</t>
  </si>
  <si>
    <t>Итого по олимпийским и неолимпийским видам спорта   международные:</t>
  </si>
  <si>
    <t>Итого по олимпийским и неолимпийским видам спорта всероссийские:</t>
  </si>
  <si>
    <t>Итого по олимпийским и неолимпийским видам спорта  межрегиональные:</t>
  </si>
  <si>
    <t>ИТОГО по олимпийским и неолимпийским видам спорта:</t>
  </si>
  <si>
    <t>ПАРАЛИМПИЙСКИЕ  И СУРДЛИМПИЙСКИЕ ВИДЫ СПОРТА</t>
  </si>
  <si>
    <t>Всероссийские соревнования по легкой атлетике</t>
  </si>
  <si>
    <t>Чемпионат России по торболу (жен)</t>
  </si>
  <si>
    <t xml:space="preserve">г. Раменское </t>
  </si>
  <si>
    <t xml:space="preserve">Первенство России по настольному теннису  </t>
  </si>
  <si>
    <t xml:space="preserve">Чемпионат России по настольному теннису </t>
  </si>
  <si>
    <t>Всемирные Летние Игры Специальной Олимпиады (бочче)</t>
  </si>
  <si>
    <t>08-22 марта</t>
  </si>
  <si>
    <t>г. Абу-Даби, ОАЭ</t>
  </si>
  <si>
    <t>г. Киров</t>
  </si>
  <si>
    <t>Итого по паралимпийским и сурдлимпийским видам спорта:</t>
  </si>
  <si>
    <t>(Доп. КР 54010102  "Обеспречение подготовки и участия сборных команд Ленинградской области в физкультурных мероприятиях среди детей и учащейся молодежи, 
среди лиц средней и старших возрастных групп населения, среди инвалидов")</t>
  </si>
  <si>
    <t>Комплексные мероприятия</t>
  </si>
  <si>
    <t>Зимняя олимпиада школьников "Зимняя Калокагатия"</t>
  </si>
  <si>
    <t>г. Евпатория</t>
  </si>
  <si>
    <t>Этап СЗФО Всероссийских соревнований среди команд общеобразовательных организаций по баскетболу "КЭС-баскет" (юноши, девушки)</t>
  </si>
  <si>
    <t>Рукопашный бой</t>
  </si>
  <si>
    <t>01-10 марта</t>
  </si>
  <si>
    <t>01-03 февраля</t>
  </si>
  <si>
    <t>01-03 марта</t>
  </si>
  <si>
    <t>22-24 февраля</t>
  </si>
  <si>
    <t>21-29 января</t>
  </si>
  <si>
    <t>01-08 февраля</t>
  </si>
  <si>
    <t xml:space="preserve">ТМ по подготовке к Первенству России (юниоры, юниорки 19-20 лет) </t>
  </si>
  <si>
    <t>г. Апатиты</t>
  </si>
  <si>
    <t>ТМ по подготовке к первенству России</t>
  </si>
  <si>
    <t>03-23 января</t>
  </si>
  <si>
    <t>01-21 февраля</t>
  </si>
  <si>
    <t>02-22 марта</t>
  </si>
  <si>
    <t>28 марта - 17 апреля</t>
  </si>
  <si>
    <t>ТМ по СФП</t>
  </si>
  <si>
    <t>ТМ по подготовке к этапам Кубка России и Спартакиаде учащихся России</t>
  </si>
  <si>
    <t>03-10 января</t>
  </si>
  <si>
    <t>14-18 января</t>
  </si>
  <si>
    <t>ТМ по подготовке к Спартакиаде учащися России</t>
  </si>
  <si>
    <t>06-27 февраля</t>
  </si>
  <si>
    <t>02-23 марта</t>
  </si>
  <si>
    <t>27 марта - 17 апреля</t>
  </si>
  <si>
    <t>ТМ по подготовке к 1-му этапу Спартакиады учащихся России</t>
  </si>
  <si>
    <t>02-14 января</t>
  </si>
  <si>
    <t>ТМ по подготовке ко 2-му этапу Спартакиады учащихся России</t>
  </si>
  <si>
    <t>ТМ по подготовке к финалу Спартакиады учащихся России</t>
  </si>
  <si>
    <t>01-23 марта</t>
  </si>
  <si>
    <t>18-28 февраля</t>
  </si>
  <si>
    <t>ИТОГО по зимним олимпийским видам спорта:</t>
  </si>
  <si>
    <t>ИТОГО по летним олимпийским видам спорита:</t>
  </si>
  <si>
    <t>ИТОГО  по олимпийским видам спорта:</t>
  </si>
  <si>
    <t>ИТОГО по ОЛИМПИЙСКИМ и НЕОЛИМПИЙСКИМ  ВИДАМ СПОРТА</t>
  </si>
  <si>
    <t>ТРЕНИРОВОЧНЫЕ ЗАНЯТИЯ</t>
  </si>
  <si>
    <t>СК "Выборг"</t>
  </si>
  <si>
    <t>Всего по виду спорта</t>
  </si>
  <si>
    <t>Понедельник, среда, пятница</t>
  </si>
  <si>
    <t xml:space="preserve">01-08 января </t>
  </si>
  <si>
    <t>29 января - 03февраля</t>
  </si>
  <si>
    <t>Первенство России (юноши, девушки 15-16 лет)</t>
  </si>
  <si>
    <t>Первенство России (юниоры, юниорки 19-20 лет)</t>
  </si>
  <si>
    <t>18-25 марта</t>
  </si>
  <si>
    <t>Первенство России среди юношей до 18 лет (финал)</t>
  </si>
  <si>
    <t>27 января - 02 февраля</t>
  </si>
  <si>
    <t>Кубок России (мужчины, женщины)</t>
  </si>
  <si>
    <t>04-10 февраля</t>
  </si>
  <si>
    <t>06-10 февраля</t>
  </si>
  <si>
    <t xml:space="preserve"> Всероссийские зимние сельские спортивные игры, мужчины, женщины (18 лет и старше)</t>
  </si>
  <si>
    <t>г. Вятские Поляны, Кировская область</t>
  </si>
  <si>
    <t>0</t>
  </si>
  <si>
    <t xml:space="preserve">ТМ по подготовке к первенству России </t>
  </si>
  <si>
    <t>Велосипедный 
спорт</t>
  </si>
  <si>
    <t>Всероссийские соревнования  (юноши и девушки) до 18 лет</t>
  </si>
  <si>
    <t>03-07 января</t>
  </si>
  <si>
    <t>за 1 квартал 2019 года</t>
  </si>
  <si>
    <t>ОТЧЁТ ПО ПЛАНУ РАБОТЫ ПО ОРГАНИЗАЦИИ МЕРОПРИЯТИЙ ПО ПОДГОТОВКЕ СПОРТИВНЫХ СБОРНЫХ КОМАНД</t>
  </si>
  <si>
    <t>за 1 квартал 2019 год</t>
  </si>
  <si>
    <t>план</t>
  </si>
  <si>
    <t>факт</t>
  </si>
  <si>
    <t>ТМ по подготовке к  первенству России (юниоры)</t>
  </si>
  <si>
    <t>01-09 марта</t>
  </si>
  <si>
    <t>26-29 января</t>
  </si>
  <si>
    <t xml:space="preserve">25-30 января </t>
  </si>
  <si>
    <t>28 февраля-03 марта</t>
  </si>
  <si>
    <t>ТМ по подготовке в составе сборной команды России</t>
  </si>
  <si>
    <t>Бобслей и скелетон</t>
  </si>
  <si>
    <t>29 января - 09 февраля</t>
  </si>
  <si>
    <t>20 марта - 07 апреля</t>
  </si>
  <si>
    <t>ТМ к предсезонной подготовке (юноши, девушки)</t>
  </si>
  <si>
    <t>21 февраля - 14 марта</t>
  </si>
  <si>
    <t>ТМ к предсезонной подготовке (юниоры)</t>
  </si>
  <si>
    <t>02-14 марта</t>
  </si>
  <si>
    <t xml:space="preserve">ТМ по подготовке к Спартакиаде учащихся России (шоссе, трек) и первенствам России (юниоры , юноши) </t>
  </si>
  <si>
    <t>15 марта - 03 апреля</t>
  </si>
  <si>
    <t>14-28 января</t>
  </si>
  <si>
    <t>04-14 февраля</t>
  </si>
  <si>
    <t>ТМ по подготовке к первенству России (ката-группа)</t>
  </si>
  <si>
    <t>10-20 марта</t>
  </si>
  <si>
    <t>п. Сиверский,
Ленинградская область</t>
  </si>
  <si>
    <t>18 февраля - 01 марта</t>
  </si>
  <si>
    <t>15 марта - 02 апреля</t>
  </si>
  <si>
    <t xml:space="preserve">ТМ по подготовке к Первенству России  </t>
  </si>
  <si>
    <t>19 марта - 02 апреля</t>
  </si>
  <si>
    <t>13 марта - 02 апреля</t>
  </si>
  <si>
    <t>ТМ (УМО), плавание</t>
  </si>
  <si>
    <t>05-07 марта</t>
  </si>
  <si>
    <t>г.Новогорск,  
Москвская обл.</t>
  </si>
  <si>
    <t>11</t>
  </si>
  <si>
    <t>СК "Юкки", 
д. Юкки</t>
  </si>
  <si>
    <t>12 января - 
02 февраля</t>
  </si>
  <si>
    <t>17 января - 
09 февраля</t>
  </si>
  <si>
    <t>СК "Токсово", 
п. Токсово</t>
  </si>
  <si>
    <t>г. Сыктывкар, 
Р. Коми</t>
  </si>
  <si>
    <t>11-14 марта</t>
  </si>
  <si>
    <t>г. Братислава, Словакия</t>
  </si>
  <si>
    <t>18-23 марта</t>
  </si>
  <si>
    <t>Всероссийская  Спартакиада детей-инвалидов по зрению  "Спортивная смена"</t>
  </si>
  <si>
    <t>Кировская область</t>
  </si>
  <si>
    <t>18-24 марта</t>
  </si>
  <si>
    <t>Всероссийские соревнования «Меткие биты», юноши, девушки 11-14 и 15-18 лет</t>
  </si>
  <si>
    <t>22-31 марта</t>
  </si>
  <si>
    <t>27 января - 06 февраля</t>
  </si>
  <si>
    <t>Всероссийские соревнованоя  среди студентов</t>
  </si>
  <si>
    <t>07-11 февраля</t>
  </si>
  <si>
    <t>ОТЧЯЁТ ПО ПЛАНУ РАБОТЫ  ПО ОБЕСПЕЧЕНИЮ УЧАСТИЯ СБОРНЫХ КОМАНД ЛЕНИНГРАДСКОЙ ОБЛАСТИ В ОФИЦИАЛЬНЫХ ФИЗКУЛЬТУРНЫХ (ФИЗКУЛЬТУРНО-ОЗДОРОВИТЕЛЬНЫХ) МЕРОПРИЯТИЯХ</t>
  </si>
  <si>
    <t>Всероссийские соревнования (спринт) среди юниоров и юниорок (20-21 год)</t>
  </si>
  <si>
    <t xml:space="preserve">Чемпионат России и Кубок России (4 этап) </t>
  </si>
  <si>
    <t>Всероссийские соревнования среди юниоров и юниорок (20-21 год)</t>
  </si>
  <si>
    <t>06-15 февраля</t>
  </si>
  <si>
    <t>Первенство России среди юношей (18-19 лет)</t>
  </si>
  <si>
    <t>09-15 марта</t>
  </si>
  <si>
    <t>п. Токсово, Ленинградская обл.</t>
  </si>
  <si>
    <t>17-24 марта</t>
  </si>
  <si>
    <t>г. Мурманск</t>
  </si>
  <si>
    <t>Чемпионат России (спринт, персьют)</t>
  </si>
  <si>
    <t>Первенство России среди юниоров и юниорок (20-21 год)</t>
  </si>
  <si>
    <t>11-19 марта</t>
  </si>
  <si>
    <t>20-27 марта</t>
  </si>
  <si>
    <t>г. Ханты-Мансийск</t>
  </si>
  <si>
    <t>03-11 февраля</t>
  </si>
  <si>
    <t xml:space="preserve">Кубок России (6,7 этапы) </t>
  </si>
  <si>
    <t>16-24 февраля</t>
  </si>
  <si>
    <t>18-25 февраля</t>
  </si>
  <si>
    <t>03-08 марта</t>
  </si>
  <si>
    <t>Финал Кубка России (сноуборд-кросс)</t>
  </si>
  <si>
    <t>13-16 марта</t>
  </si>
  <si>
    <t>Чемпионат России (сноуборд-кросс)</t>
  </si>
  <si>
    <t>10-13 марта</t>
  </si>
  <si>
    <t>21-23 января</t>
  </si>
  <si>
    <t>д. Васильево, Ленинградская область</t>
  </si>
  <si>
    <t>19-25 марта</t>
  </si>
  <si>
    <t>Всероссийские соревнования  - отбор на финал Спариакиаду учащихся России</t>
  </si>
  <si>
    <t>11-15 февраля</t>
  </si>
  <si>
    <t>20-26 марта</t>
  </si>
  <si>
    <t>Зональные соревнования первенства России   среди юношей и девушек - отбор на финал Спариакиады учащихся России</t>
  </si>
  <si>
    <t xml:space="preserve">28-31 марта </t>
  </si>
  <si>
    <t>г. Сигулда, Латвия</t>
  </si>
  <si>
    <t>Всероссийские соревнования памяти ЗТР Рамильцевой В.Г. И Червякова Ю.Н.</t>
  </si>
  <si>
    <t>20-25 марта</t>
  </si>
  <si>
    <t>08-16 января</t>
  </si>
  <si>
    <t>Первенство России среди юношей и девушек 15-16 лет</t>
  </si>
  <si>
    <t>13-22 марта</t>
  </si>
  <si>
    <t>03-09 февраля</t>
  </si>
  <si>
    <t>г. Сегежа
Р. Карелия</t>
  </si>
  <si>
    <t xml:space="preserve">Чемпионат и первенство СЗФО среди юниорок 17-18 лет, девушек 15-16 лет, девочек 13-14 лет - отбор на финал Спартакиады учащихся </t>
  </si>
  <si>
    <t>29 января - 02 февраля</t>
  </si>
  <si>
    <t>г. Петрозаводск
Р. Карелия</t>
  </si>
  <si>
    <t xml:space="preserve"> 11-17 марта</t>
  </si>
  <si>
    <t>15-18 января</t>
  </si>
  <si>
    <t>08-20 февраля</t>
  </si>
  <si>
    <t>08-22 февраля</t>
  </si>
  <si>
    <t>г. Тольятти</t>
  </si>
  <si>
    <t>Детско-юношеский турнир "Раевский" - отбор на финал Спартакиады (1 тур)</t>
  </si>
  <si>
    <t>ст. Натухаевская, Краснодарский край</t>
  </si>
  <si>
    <t>07-12 февраля</t>
  </si>
  <si>
    <t>г. Фоллоника, Италия</t>
  </si>
  <si>
    <t>г. София, Болгария</t>
  </si>
  <si>
    <t>г. Новороссийск</t>
  </si>
  <si>
    <t>Первенство СЗФО среди юниоров и юниорок до 23 лет</t>
  </si>
  <si>
    <t xml:space="preserve">Первенство СЗФО среди юношей и девушек до 15 лет </t>
  </si>
  <si>
    <t>21-25 февраля</t>
  </si>
  <si>
    <t>17</t>
  </si>
  <si>
    <t>Всероссийские соревнования и Кубок России (1 этап)</t>
  </si>
  <si>
    <t>г. Адлер</t>
  </si>
  <si>
    <t>Первенство России среди юношей и девушек до 18 лет в помещении</t>
  </si>
  <si>
    <t>03-08 февраля</t>
  </si>
  <si>
    <t>12-16 февраля</t>
  </si>
  <si>
    <t>Международные соревнования (юниоры, юниорки до 19 лет; юноши, девушки до 16 лет)</t>
  </si>
  <si>
    <t>12-18 февраля</t>
  </si>
  <si>
    <t>г. Годонин, Чехия</t>
  </si>
  <si>
    <t>18-21 февраля</t>
  </si>
  <si>
    <t>21-24 февраля</t>
  </si>
  <si>
    <t>п. Сиверский,
Ленинградская обл.</t>
  </si>
  <si>
    <t>15-19 января</t>
  </si>
  <si>
    <t>08-16 марта</t>
  </si>
  <si>
    <t xml:space="preserve">24-30 марта </t>
  </si>
  <si>
    <t>06-15 марта</t>
  </si>
  <si>
    <t>9</t>
  </si>
  <si>
    <t>Чемпионат России (женщины)</t>
  </si>
  <si>
    <t>13-17 марта</t>
  </si>
  <si>
    <t>г. Улан-Уде</t>
  </si>
  <si>
    <t>г. Мытищи, 
Московская обл.</t>
  </si>
  <si>
    <t>Чемпионат СЗФО (мужчины)</t>
  </si>
  <si>
    <t>15-18 марта</t>
  </si>
  <si>
    <t>22-24 марта</t>
  </si>
  <si>
    <t>Первенство России среди юношей (до 18 лет)</t>
  </si>
  <si>
    <t>г. Владимир</t>
  </si>
  <si>
    <t>Первенство СЗФО (юноши до 18 лет)</t>
  </si>
  <si>
    <t>03-11 марта</t>
  </si>
  <si>
    <t>06-12 февраля</t>
  </si>
  <si>
    <t>09-13 февраля</t>
  </si>
  <si>
    <t>г. Любляна, Словения</t>
  </si>
  <si>
    <t>03-10 февраля</t>
  </si>
  <si>
    <t>16-25 марта</t>
  </si>
  <si>
    <t>г. Хайденхайм, Германия</t>
  </si>
  <si>
    <t>г. Будапешт, Венгрия</t>
  </si>
  <si>
    <t>22- 25 февраля</t>
  </si>
  <si>
    <t>19-23 февраля</t>
  </si>
  <si>
    <t>Первенство России среди юношей и девушек (14-16, 17-18 лет)</t>
  </si>
  <si>
    <t>05-09 февраля</t>
  </si>
  <si>
    <t>23-25 февраля</t>
  </si>
  <si>
    <t>Первенство России (троеборье классическое)</t>
  </si>
  <si>
    <t>Чемпионат России (троеборье классическое)</t>
  </si>
  <si>
    <t>13-19 февраля</t>
  </si>
  <si>
    <t>г. Сосногорск, Р. Коми</t>
  </si>
  <si>
    <t>г. Кстово, 
Нижегородская  обл.</t>
  </si>
  <si>
    <t>06-11 февраля</t>
  </si>
  <si>
    <t>01-04 марта</t>
  </si>
  <si>
    <t>18-26 февраля</t>
  </si>
  <si>
    <t>Чемпионат России. Лыжные дисциплины</t>
  </si>
  <si>
    <t>Зональные соревнования (СЗФО, ЦФО) - отбор на финал Спартакиады учащихся России</t>
  </si>
  <si>
    <t>24-27 января</t>
  </si>
  <si>
    <t>Первенство России среди юниоров и юниорок (16-17 лет)</t>
  </si>
  <si>
    <t>07-17 марта</t>
  </si>
  <si>
    <t>27 февраля-01марта</t>
  </si>
  <si>
    <t>21-27 февраля</t>
  </si>
  <si>
    <t>28 марта-
04 апреля</t>
  </si>
  <si>
    <t>26 января - 
04 февраля</t>
  </si>
  <si>
    <t xml:space="preserve"> 29 января - 
03 февраля</t>
  </si>
  <si>
    <t>30 января - 
04 февраля</t>
  </si>
  <si>
    <t>26 февраля - 
03 марта</t>
  </si>
  <si>
    <t>31 января - 
04 февраля</t>
  </si>
  <si>
    <t>28 марта - 
01 апреля</t>
  </si>
  <si>
    <t>25 февраля - 
10 марта</t>
  </si>
  <si>
    <t>26 февраля - 
04 марта</t>
  </si>
  <si>
    <t>27 января - 
06 февраля</t>
  </si>
  <si>
    <t>27 января - 
02 февраля</t>
  </si>
  <si>
    <t>29 января -
03 февраля</t>
  </si>
  <si>
    <t>25 февраля - 
04 марта</t>
  </si>
  <si>
    <t>24 марта - 
01 апреля</t>
  </si>
  <si>
    <t xml:space="preserve">29 января - 
02 февраля </t>
  </si>
  <si>
    <t>28 января - 
01 февраля</t>
  </si>
  <si>
    <t>24 января - 
02 февраля</t>
  </si>
  <si>
    <t>28 февраля-
04 марта</t>
  </si>
  <si>
    <t>28 марта - 
02 апреля</t>
  </si>
  <si>
    <t>24 марта-
02 апреля</t>
  </si>
  <si>
    <t>27 февраля - 
05 марта</t>
  </si>
  <si>
    <t>Первенство России среди юношей (девушек) до 18 лет</t>
  </si>
  <si>
    <t>Катар</t>
  </si>
  <si>
    <t xml:space="preserve">Чемпионат и первенство Европы по традиционному ушу </t>
  </si>
  <si>
    <t>26-31 марта</t>
  </si>
  <si>
    <t>Первенство России среди юношей и девушек до 15 лет</t>
  </si>
  <si>
    <t>ОТЧЕТ О ВЫПОЛНЕНИИ ПЛАНА ПО ОРГАНИЗАЦИИ И ПРОВЕДЕНИЮ ОФИЦИАЛЬНЫХ ФИЗКУЛЬТУРНЫХ (ФИЗКУЛЬТУРНО-ОЗДОРОВИТЕЛЬНЫХ) МЕРОПРИЯТИЙ</t>
  </si>
  <si>
    <t>ГАУ ЛО "ЦСП"Ижора"</t>
  </si>
  <si>
    <t xml:space="preserve"> (Доп. КР 54010101 Организация и проведение официальных физкультурных мероприятий среди населения на территории Ленинградской области)</t>
  </si>
  <si>
    <t>в 1 квартале  2019 года</t>
  </si>
  <si>
    <t>Количество участников</t>
  </si>
  <si>
    <t>Всероссийская массовая лыжная гонка «Лыжня России»</t>
  </si>
  <si>
    <t>лыжные гонки</t>
  </si>
  <si>
    <t>9 февраля</t>
  </si>
  <si>
    <t>Лодейное Поле</t>
  </si>
  <si>
    <t>Всего Всероссийских:</t>
  </si>
  <si>
    <t>Региональные</t>
  </si>
  <si>
    <t>XV Сельские спортивные игры 
Ленинградской области</t>
  </si>
  <si>
    <t>комплексное мероприятие</t>
  </si>
  <si>
    <t>февраль-октябрь</t>
  </si>
  <si>
    <t>Ленинградская область</t>
  </si>
  <si>
    <t>Лодейное Полн</t>
  </si>
  <si>
    <t>операторов машинного доения</t>
  </si>
  <si>
    <t>17 февраля</t>
  </si>
  <si>
    <t>Сельцо</t>
  </si>
  <si>
    <t>механизаторов</t>
  </si>
  <si>
    <t>волейбол</t>
  </si>
  <si>
    <t>9 марта</t>
  </si>
  <si>
    <t>Выборг</t>
  </si>
  <si>
    <t>Торжественное мероприятие, повященное подведению итогов физкультурной и спортивной работы в Ленинградской области за 2018 год</t>
  </si>
  <si>
    <t>1 февраля</t>
  </si>
  <si>
    <t>Кириши</t>
  </si>
  <si>
    <t>Областные соревнования «на призы Олимпийской чемпионки
Л.А. Мухачевой»</t>
  </si>
  <si>
    <t>3 февраля</t>
  </si>
  <si>
    <t>Бокситогорск</t>
  </si>
  <si>
    <t>XXI лыжный марафон «Токсовский марафон»</t>
  </si>
  <si>
    <t>1-3 февраля</t>
  </si>
  <si>
    <t>п.Токсово</t>
  </si>
  <si>
    <t>Областные соревнования по биатлону «День Защитника Отечества»</t>
  </si>
  <si>
    <t>биатлон</t>
  </si>
  <si>
    <t>18 февраля</t>
  </si>
  <si>
    <t>Токсово</t>
  </si>
  <si>
    <t>Областные соревнования   "19-ый ежегодный турнир, посвященный памяти героя-десантника легендарной 6-ой роты Псковской дивизии Владимира Александрова"</t>
  </si>
  <si>
    <t>баскетбол</t>
  </si>
  <si>
    <t>Ивангород</t>
  </si>
  <si>
    <t>Всего региональных:</t>
  </si>
  <si>
    <t>Итого по учреждению всероссийские</t>
  </si>
  <si>
    <t>Итого по учреждению региональные</t>
  </si>
  <si>
    <t>выдано наградной продукции</t>
  </si>
  <si>
    <t>Приобретено на мероприятия</t>
  </si>
  <si>
    <t>ИТОГО по учреждению</t>
  </si>
  <si>
    <t>ОТЧЕТ О ВЫПОЛНЕНИИ ПЛАНА ПО ОРГАНИЗАЦИИ И ПРОВЕДЕНИЮ ОФИЦИАЛЬНЫХ СПОРТИВНЫХ МЕРОПРИЯТИЙ</t>
  </si>
  <si>
    <t xml:space="preserve"> (Доп. КР 54020101 Организация и проведение официальных спортивных соревнований на территории Ленинградской области)</t>
  </si>
  <si>
    <t>ВСЕРОССИЙСКИЕ</t>
  </si>
  <si>
    <t xml:space="preserve"> всероссийские  спортивные мероприятия по видам спорта, включенным в программу Игр Олимпиады</t>
  </si>
  <si>
    <t>Этап Кубка России 
(мужчины/женщины)
слоуп-стайл, биг-эйр</t>
  </si>
  <si>
    <t>Всеволожский р-н Мистолово</t>
  </si>
  <si>
    <t>Всероссийские спортивные соревнования "Русская зима" 
(юноши, девушки до 17 лет, до 15 лет; 
мальчики, девочки до 13 лет)</t>
  </si>
  <si>
    <t>04-08 января</t>
  </si>
  <si>
    <t>г. Гатчина</t>
  </si>
  <si>
    <t>Командный чемпионат ФНТР 201782019г.г.,3 тур</t>
  </si>
  <si>
    <t>п.Сиверский</t>
  </si>
  <si>
    <t xml:space="preserve"> всероссийские спортивные мероприятия по спортивным дисциплинам и видам спорта, не вошедшим в программу Олимпийских Игр</t>
  </si>
  <si>
    <t>Всероссийские  соревнования  «Звезды Балтики»</t>
  </si>
  <si>
    <t>Первенство России 
(юниров, юниорок до 27 лет, юниров, юниорок до 20 лет,  юношей, девушек до 17 лет)
 русские шашки, русские шашки-быстрая игра, русские шашки-молниеносная игра</t>
  </si>
  <si>
    <t>ИТОГО Всероссийских</t>
  </si>
  <si>
    <t>МЕЖРЕГИОНАЛЬНЫЕ</t>
  </si>
  <si>
    <t>Межрегиональные спортивные мероприятия по видам спорта, включенным в программу Игр Олимпиады</t>
  </si>
  <si>
    <t>Первенство Северо-Западного Федерального округа Дисциплина сноуборд-кросс (юниоры/юниорки 15-19 лет,юноши/девушки 13-14 лет)</t>
  </si>
  <si>
    <t>21-25 января</t>
  </si>
  <si>
    <t>Коробицыно</t>
  </si>
  <si>
    <t>Первенство Северо-Западного Федерального округа 
 (юниоры/юниорки 13-17 лет,юноши/девушки 11-12 лет)
 слоуп-стайл</t>
  </si>
  <si>
    <t xml:space="preserve">Первенство СЗФО (юноши 2002 г.р.) </t>
  </si>
  <si>
    <t>Хоккей</t>
  </si>
  <si>
    <t>15-17 марта</t>
  </si>
  <si>
    <t>п.им.Морозова</t>
  </si>
  <si>
    <t>Межрегиональные командные соревнования, посвященные памяти
ЗМС Ю. Соколова</t>
  </si>
  <si>
    <t xml:space="preserve">22-24 февраля </t>
  </si>
  <si>
    <t>Сосновый Бор</t>
  </si>
  <si>
    <t>Первенство Северо-Западного Федерального округа (юниоры, юниорки до 19 лет)</t>
  </si>
  <si>
    <t>23-28 января</t>
  </si>
  <si>
    <t xml:space="preserve">Первенство СЗФО (юноши,девушки до 16 лет вольная борьба </t>
  </si>
  <si>
    <t>Спортивная борьба</t>
  </si>
  <si>
    <t>г.Выборг</t>
  </si>
  <si>
    <t xml:space="preserve">Первенство СЗФО (юноши до 16) греко-римская борьба </t>
  </si>
  <si>
    <t>Первенство СЗФО по тхэквондо ВТ 
(юниоры и юниорки  до 21 года)</t>
  </si>
  <si>
    <t>Тхэквондо</t>
  </si>
  <si>
    <t xml:space="preserve"> Межрегиональные спортивные мероприятия по спортивным дисциплинам и видам спорта, не вошедшим в программу Олимпийских Игр</t>
  </si>
  <si>
    <t>Чемпионат СЗФО 
(мужчины,женщины) ЛГ-маркированная трасса, ЛГ-классика, ЛГ-эстафета</t>
  </si>
  <si>
    <t>п.Будогощь</t>
  </si>
  <si>
    <t>Первенство СЗФО
(мальчики, девочки, юноши, девушки, юниоры, юниорки)ЛГ-маркированная трасса, ЛГ-классика, ЛГ-эстафета</t>
  </si>
  <si>
    <t>Чемпионат СЗФО
(мужчины, женщины)
грэппилинг, грэпплинг-ги</t>
  </si>
  <si>
    <t>23-24 февраля</t>
  </si>
  <si>
    <t>Чемпионат и 
Первенство СЗФО по ушу (таолу, традиционное ушу)</t>
  </si>
  <si>
    <t>9-10 февраля</t>
  </si>
  <si>
    <t>Чемпионат и Первенство  СЗФО 
русские шашки, русские шашки-молниеносная игра</t>
  </si>
  <si>
    <t>05-10 февраля</t>
  </si>
  <si>
    <t>г. Тихвин</t>
  </si>
  <si>
    <t>ИТОГО Межрегиональных</t>
  </si>
  <si>
    <t xml:space="preserve"> Региональные спортивные мероприятия по видам спорта</t>
  </si>
  <si>
    <t xml:space="preserve"> Региональные спортивные мероприятия по видам спорта, включенным в программу Игр летней и зимней Олимпиады</t>
  </si>
  <si>
    <t>Областные спортивные соревнования 
"Олимпийские надежды"
 (юниоры, юниорки, юноши, девушки)
Свободный ход, классика</t>
  </si>
  <si>
    <t>Лыжные гонки</t>
  </si>
  <si>
    <t>16-17 января</t>
  </si>
  <si>
    <t xml:space="preserve">Областные спортивные соревнования по лыжным гонкам "Приз Губернатора Ленинградской области" I этап. </t>
  </si>
  <si>
    <t xml:space="preserve">25-26 января </t>
  </si>
  <si>
    <t xml:space="preserve">Чемпионат Ленинградской области </t>
  </si>
  <si>
    <t xml:space="preserve">Областные спортивные соревнования по лыжным гонкам "Приз Губернатора Ленинградской области" II этап. </t>
  </si>
  <si>
    <t>8-9 февраля</t>
  </si>
  <si>
    <t>Лодейное поле</t>
  </si>
  <si>
    <t xml:space="preserve">Областные спортивные соревнования по лыжным гонкам "Приз Губернатора Ленинградской области" III этап. </t>
  </si>
  <si>
    <t>15-16 февраля</t>
  </si>
  <si>
    <t>Юкки Всеволожского р-на</t>
  </si>
  <si>
    <t xml:space="preserve">
Чемпионат Ленинградской области.</t>
  </si>
  <si>
    <t>Областные спортивные соревнования по лыжным гонкам "Приз Губернатора Ленинградской области" IV этап.</t>
  </si>
  <si>
    <t>1-2 марта</t>
  </si>
  <si>
    <t>Кингисеп</t>
  </si>
  <si>
    <t xml:space="preserve"> Чемпионат  Ленинградской области.</t>
  </si>
  <si>
    <t xml:space="preserve">Областные спортивные соревнования по лыжным гонкам «Тихвинский марафон» </t>
  </si>
  <si>
    <t xml:space="preserve">26-27 января </t>
  </si>
  <si>
    <t>Тихвин</t>
  </si>
  <si>
    <t xml:space="preserve">Областные спортивные соревнования по лыжным гонкам «Киришский марафон» </t>
  </si>
  <si>
    <t>22-23 февраля</t>
  </si>
  <si>
    <t>г. Кириши</t>
  </si>
  <si>
    <t>Областные спортивные соревнования  "Гатчинский марафон"</t>
  </si>
  <si>
    <t>7-8 марта</t>
  </si>
  <si>
    <t xml:space="preserve">Областные спортивные  соревнования по фигурному катанию на коньках  2001-2006 гг.р. -  отбор на зональные соревнования  Первенства России среди девушек и юношей (старший возраст) </t>
  </si>
  <si>
    <t>14-16 янавря</t>
  </si>
  <si>
    <t>д. Старая, Всеволожский р-н " Ладога Арена"</t>
  </si>
  <si>
    <t>Чемпионат Ленинградской области  II этап 
(мужчины)</t>
  </si>
  <si>
    <t>январь-март</t>
  </si>
  <si>
    <t>д. Старая</t>
  </si>
  <si>
    <t>Чемпионат Ленинградской области 
(мужчины, женщины)</t>
  </si>
  <si>
    <t>16-17 марта</t>
  </si>
  <si>
    <t>Чемпионат Ленинградской области (мужчины)</t>
  </si>
  <si>
    <t>Кубок Ленинградской области 
 1 этап 
(мужчины, женщины)</t>
  </si>
  <si>
    <t>Гребной слалом</t>
  </si>
  <si>
    <t>Приозерский район,                  пос. Лосево</t>
  </si>
  <si>
    <t>Кубок Ленинградской области
2 этап
(мужчины, женщины)</t>
  </si>
  <si>
    <t>Кировский р-н</t>
  </si>
  <si>
    <t>Чемпионат Ленинградской области
вольная борьба</t>
  </si>
  <si>
    <t>2 февраля</t>
  </si>
  <si>
    <t>Гатчина</t>
  </si>
  <si>
    <t xml:space="preserve">Областные спортивные соревнования Ленинградской области посвященные празднику «День защитника Отечества»
юноши до 16 лет, до 18 лет, юниоры до 21 года  греко-римская борьба </t>
  </si>
  <si>
    <t>23 февраля</t>
  </si>
  <si>
    <t>пос. Токсово</t>
  </si>
  <si>
    <t>Чемпионат Ленинградской области по акватлону</t>
  </si>
  <si>
    <t>16 января</t>
  </si>
  <si>
    <t>Волосово</t>
  </si>
  <si>
    <t xml:space="preserve">Чемпионат Ленинградской области
</t>
  </si>
  <si>
    <t xml:space="preserve">1 этап IX летней Спартакиады учащихся России </t>
  </si>
  <si>
    <t xml:space="preserve">Чемпионат Ленинградской области.  Шпага. Мужчины, женщины </t>
  </si>
  <si>
    <t>Областные отборочные спортивные соревнования индивидуальная программа -многоборье; юниорки 2003-2005 г.р.; девушки 2006-2007 г.р.</t>
  </si>
  <si>
    <t>04-06 января</t>
  </si>
  <si>
    <t>г. Отрадное</t>
  </si>
  <si>
    <t xml:space="preserve"> Чемпионат Ленинградской области: индивидуальная программа</t>
  </si>
  <si>
    <t>14-17 февраля</t>
  </si>
  <si>
    <t xml:space="preserve">Спартакиада молодежи Ленинградской области: сеньорки  (1998-2002 г.р.) -  многоборье - индивидуальная программа; многоборье - групповые упражнения; </t>
  </si>
  <si>
    <t>Отрадное</t>
  </si>
  <si>
    <t xml:space="preserve"> Региональные спортивные мероприятия по спортивным дисциплинам и видам спорта, не включенным в программу Игр Олимпиады или Олимпийских зимних игр    </t>
  </si>
  <si>
    <t>Чемпионат Ленинградской области
( М класс - микст, А класс - микст,
 В класс - микст, Формейшн - микст:
мужчины и женщины; Формейшн:
женщины)</t>
  </si>
  <si>
    <t>Акробатический рок-н-ролл</t>
  </si>
  <si>
    <t>30 марта-1 апреля</t>
  </si>
  <si>
    <t>Чемпионат Ленинградской области</t>
  </si>
  <si>
    <t>03 марта</t>
  </si>
  <si>
    <t>Чемпионат Ленинградской области по мини-гольфу</t>
  </si>
  <si>
    <t>Гольф (мини-гольф)</t>
  </si>
  <si>
    <t>2-3 марта</t>
  </si>
  <si>
    <t>Парк «Молотки клюшки»</t>
  </si>
  <si>
    <t>Чемпионат Ленинградской области 
«лыжник 1 собака», «нарта 2 собаки», «нарта-спринт 4 собаки», «нарта-спринт 6-8 собак»</t>
  </si>
  <si>
    <t>02-03 марта</t>
  </si>
  <si>
    <t>Приозерский р-н</t>
  </si>
  <si>
    <t xml:space="preserve">Кубок Ленинградской области 
аджилити
</t>
  </si>
  <si>
    <t>Кинологический спорт</t>
  </si>
  <si>
    <t>12 января</t>
  </si>
  <si>
    <t>Всеволожский район,
п. Мурино</t>
  </si>
  <si>
    <t>Областные спортивные соревнования Ленинградской области 
(юноши, девушки 12-13, 14-15, 16-17 лет)</t>
  </si>
  <si>
    <t>23 марта</t>
  </si>
  <si>
    <t>г.Гатчина</t>
  </si>
  <si>
    <t xml:space="preserve">Кубок Ленинградской области </t>
  </si>
  <si>
    <t xml:space="preserve">Чемпионат Ленинградской области 
 </t>
  </si>
  <si>
    <t>Кикбоксинг</t>
  </si>
  <si>
    <t>24 февраля</t>
  </si>
  <si>
    <r>
      <t xml:space="preserve"> Кубок Ленинградской области
мужчины, женщины
кросс-кантри-класс открытый,
кросс-кантри-класс 450 (</t>
    </r>
    <r>
      <rPr>
        <b/>
        <sz val="10"/>
        <rFont val="Times Roman"/>
        <charset val="204"/>
      </rPr>
      <t>1-й этап</t>
    </r>
    <r>
      <rPr>
        <sz val="10"/>
        <rFont val="Times Roman"/>
      </rPr>
      <t>)</t>
    </r>
  </si>
  <si>
    <t>Мотоциклетный спорт</t>
  </si>
  <si>
    <t>16-18 февраля</t>
  </si>
  <si>
    <t>Всеволожский р-н</t>
  </si>
  <si>
    <t>Чемпионат Ленинградской области
мужчины, женщины
кросс-кантри</t>
  </si>
  <si>
    <t>2-3 февраля</t>
  </si>
  <si>
    <r>
      <t xml:space="preserve"> Кубок Ленинградской области
мужчины, женщины
эндуро (</t>
    </r>
    <r>
      <rPr>
        <b/>
        <sz val="10"/>
        <rFont val="Times Roman"/>
        <charset val="204"/>
      </rPr>
      <t>1-й этап</t>
    </r>
    <r>
      <rPr>
        <sz val="10"/>
        <rFont val="Times Roman"/>
      </rPr>
      <t>)</t>
    </r>
  </si>
  <si>
    <r>
      <t>Кубок Ленинградской области
 мужчины, женщины
 мотокросс-классы: 125, 250, 500, открытый  (</t>
    </r>
    <r>
      <rPr>
        <b/>
        <sz val="10"/>
        <rFont val="Times Roman"/>
        <charset val="204"/>
      </rPr>
      <t>1-й этап</t>
    </r>
    <r>
      <rPr>
        <sz val="10"/>
        <rFont val="Times Roman"/>
      </rPr>
      <t>)</t>
    </r>
  </si>
  <si>
    <t xml:space="preserve">22-23 февраля </t>
  </si>
  <si>
    <t xml:space="preserve">Чемпионат Ленинградской области
ловля на мормышку со льда </t>
  </si>
  <si>
    <t>Рыболовный спорт</t>
  </si>
  <si>
    <t>06-07 января</t>
  </si>
  <si>
    <t>Приозерский р-н
оз.Комсомольское</t>
  </si>
  <si>
    <t>Кубок Ленинградской области
радтосвязь на КВ- телефон, телеграф, смесь</t>
  </si>
  <si>
    <t>Ленинградская область по местам регистрации радиостанций</t>
  </si>
  <si>
    <t>Чемпионат Ленинградской области
радтосвязь на КВ- телефон</t>
  </si>
  <si>
    <t>9-10 марта</t>
  </si>
  <si>
    <t>31 марта</t>
  </si>
  <si>
    <t>Чемпионат и Первенство Ленинградской области по савату</t>
  </si>
  <si>
    <t>Сават</t>
  </si>
  <si>
    <t xml:space="preserve">08-09 февраля </t>
  </si>
  <si>
    <t xml:space="preserve">Чемпионат Ленинградской области мужчины,женщины </t>
  </si>
  <si>
    <t>Смешанные единоборства</t>
  </si>
  <si>
    <t>п. Тельмана</t>
  </si>
  <si>
    <t>Областные спортивные соревнования параплан -полет на точность.(мужчины,женщины)</t>
  </si>
  <si>
    <t>Спорт сверхлегкой авиации</t>
  </si>
  <si>
    <t>13 января</t>
  </si>
  <si>
    <t xml:space="preserve"> Лужский район</t>
  </si>
  <si>
    <t xml:space="preserve">Чемпионат Ленинградской области 
</t>
  </si>
  <si>
    <t>16-17 февраля</t>
  </si>
  <si>
    <t>г.Сланцы</t>
  </si>
  <si>
    <t xml:space="preserve">Чемпионат Ленинградской области 
грэпплинг, грэпплинг-ги     </t>
  </si>
  <si>
    <t>Чемпионат Ленинградской области
(мужчины,женщины)
 лыжная гонка- спринт</t>
  </si>
  <si>
    <t>12-13 января</t>
  </si>
  <si>
    <t>Тосненский р. Шапки</t>
  </si>
  <si>
    <t>Чемпионат Ленинградской области
 лыжная гонка-маркир, лыжная гонка- классика, лыжная гонка-многодневная</t>
  </si>
  <si>
    <t>17-20 января</t>
  </si>
  <si>
    <t>Кировский р-н Будогощь</t>
  </si>
  <si>
    <t xml:space="preserve">Кубок  Ленинградской области          дистанция пешеходная,   1 этап 
</t>
  </si>
  <si>
    <t>Спортивный туризм</t>
  </si>
  <si>
    <t xml:space="preserve">27 января
</t>
  </si>
  <si>
    <t xml:space="preserve">п. Бугры. </t>
  </si>
  <si>
    <t>2 этап
Кубок  Ленинградской области</t>
  </si>
  <si>
    <t>3 марта</t>
  </si>
  <si>
    <t>Областные спортивные соревнования - мальчики,девочки, юноши, девушки -
 дистанция-пешеходная 2 этап</t>
  </si>
  <si>
    <t>Кубок Ленинградской области по тхэквондо МФТ</t>
  </si>
  <si>
    <t>30-31 марта</t>
  </si>
  <si>
    <t>Чемпионат Ленинградской области
аэробика, степ-аэробика,хип-хоп-аэробика
(мужчины, женщины)</t>
  </si>
  <si>
    <t>Фитнес-аэробика</t>
  </si>
  <si>
    <t>г. Сертолово ул. Школьная, д. 1, корп. 2</t>
  </si>
  <si>
    <t xml:space="preserve">Чемпионат Ленинградской области  среди мужчин, женщин </t>
  </si>
  <si>
    <t>Чир спорт</t>
  </si>
  <si>
    <t>03 февраля</t>
  </si>
  <si>
    <t>Санкт-Петербург</t>
  </si>
  <si>
    <t>Областные спортивные соревнования "Рождественский турнир" 
шахматы, быстрые шахматы</t>
  </si>
  <si>
    <t>3-6 января</t>
  </si>
  <si>
    <t xml:space="preserve">Чемпионат Ленинградской области. Быстрые шахматы </t>
  </si>
  <si>
    <t>г. Волхов</t>
  </si>
  <si>
    <t xml:space="preserve">Чемпионат Ленинградской области. Блиц" Весна на Ладоге"   </t>
  </si>
  <si>
    <t>29-30 марта</t>
  </si>
  <si>
    <t>Новая Ладога</t>
  </si>
  <si>
    <t>Чемпионат Ленинградской области.
русские шашки</t>
  </si>
  <si>
    <t xml:space="preserve"> Региональные спортивные мероприятия среди инвалидов и лиц с ограниченными возможностями здоровья</t>
  </si>
  <si>
    <t xml:space="preserve"> Спорт глухих</t>
  </si>
  <si>
    <t xml:space="preserve">Чемпионат Ленинградской области
 </t>
  </si>
  <si>
    <t>Боулинг</t>
  </si>
  <si>
    <t>16 февраля</t>
  </si>
  <si>
    <t>Всего региональных мероприятий</t>
  </si>
  <si>
    <t>Итого по учреждению международных</t>
  </si>
  <si>
    <t>Итого по учреждению всероссийских</t>
  </si>
  <si>
    <t>Итого по учреждению межрегиональных</t>
  </si>
  <si>
    <t>Итого по учреждению региональных</t>
  </si>
  <si>
    <t>ОТЧЕТ ПО ПЛАНУ РАБОТЫ ПО ОБЕСПЕЧЕНИЮ УЧАСТИЯ СПОРТИВНЫХ СБОРНЫХ КОМАНД ЛЕНИНГРАСКОЙ ОБЛАСТИ В ОФИЦИАЛЬНЫХ СПОРТИВНЫХ МЕРОПРИЯТИЯХ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</si>
</sst>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_ ;\-#,##0.00\ "/>
    <numFmt numFmtId="166" formatCode="_-* #,##0_р_._-;\-* #,##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rgb="FFFF0000"/>
      <name val="Calibri"/>
      <family val="2"/>
    </font>
    <font>
      <b/>
      <i/>
      <sz val="10"/>
      <name val="Times New Roman"/>
      <family val="1"/>
      <charset val="204"/>
    </font>
    <font>
      <sz val="9"/>
      <name val="Calibri"/>
      <family val="2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9"/>
      <name val="Times New Roman"/>
      <family val="1"/>
      <charset val="204"/>
    </font>
    <font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Roman"/>
    </font>
    <font>
      <sz val="10"/>
      <name val="Times Roman"/>
    </font>
    <font>
      <sz val="10"/>
      <name val="Symbol"/>
      <family val="1"/>
      <charset val="2"/>
    </font>
    <font>
      <sz val="10"/>
      <color indexed="8"/>
      <name val="Times Roman"/>
    </font>
    <font>
      <b/>
      <sz val="10"/>
      <name val="Times Roman"/>
      <charset val="204"/>
    </font>
    <font>
      <b/>
      <sz val="10"/>
      <name val="Times Roman"/>
    </font>
    <font>
      <b/>
      <i/>
      <sz val="10"/>
      <name val="Times Roman"/>
    </font>
    <font>
      <sz val="10"/>
      <name val="Times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2" fillId="0" borderId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6" fillId="0" borderId="0" applyFont="0" applyFill="0" applyBorder="0" applyAlignment="0" applyProtection="0"/>
    <xf numFmtId="0" fontId="25" fillId="0" borderId="0"/>
  </cellStyleXfs>
  <cellXfs count="446">
    <xf numFmtId="0" fontId="0" fillId="0" borderId="0" xfId="0"/>
    <xf numFmtId="0" fontId="14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1" xfId="1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13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3" fillId="2" borderId="1" xfId="1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6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11" applyFont="1" applyFill="1"/>
    <xf numFmtId="0" fontId="12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8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14" fillId="0" borderId="0" xfId="0" applyFont="1" applyFill="1" applyBorder="1" applyAlignment="1">
      <alignment vertical="top"/>
    </xf>
    <xf numFmtId="0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Protection="1"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>
      <alignment horizontal="left" vertical="center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1" xfId="1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2" fillId="2" borderId="0" xfId="0" applyFont="1" applyFill="1" applyBorder="1" applyProtection="1">
      <protection locked="0"/>
    </xf>
    <xf numFmtId="0" fontId="14" fillId="0" borderId="0" xfId="0" applyFont="1" applyFill="1"/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1" fontId="7" fillId="2" borderId="1" xfId="0" applyNumberFormat="1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0" xfId="0" applyFont="1" applyFill="1" applyAlignment="1" applyProtection="1">
      <alignment vertical="center"/>
      <protection locked="0"/>
    </xf>
    <xf numFmtId="0" fontId="13" fillId="2" borderId="1" xfId="1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/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3" applyFont="1" applyFill="1" applyBorder="1" applyAlignment="1" applyProtection="1">
      <alignment horizontal="center" vertical="center" wrapText="1"/>
      <protection locked="0"/>
    </xf>
    <xf numFmtId="0" fontId="13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vertical="center" wrapText="1"/>
      <protection locked="0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 applyProtection="1">
      <alignment horizontal="left" vertical="center" wrapText="1"/>
      <protection locked="0"/>
    </xf>
    <xf numFmtId="0" fontId="7" fillId="2" borderId="1" xfId="3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6" applyNumberFormat="1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left" vertical="center" wrapText="1"/>
    </xf>
    <xf numFmtId="0" fontId="13" fillId="2" borderId="1" xfId="10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0" fontId="7" fillId="2" borderId="1" xfId="10" applyFont="1" applyFill="1" applyBorder="1" applyAlignment="1" applyProtection="1">
      <alignment horizontal="left" vertical="center" wrapText="1"/>
      <protection locked="0"/>
    </xf>
    <xf numFmtId="1" fontId="7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10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1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NumberFormat="1" applyFont="1" applyFill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4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14" fontId="14" fillId="2" borderId="1" xfId="0" applyNumberFormat="1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top"/>
    </xf>
    <xf numFmtId="0" fontId="13" fillId="2" borderId="0" xfId="0" applyFont="1" applyFill="1" applyAlignment="1">
      <alignment horizontal="left"/>
    </xf>
    <xf numFmtId="0" fontId="13" fillId="2" borderId="0" xfId="0" applyFont="1" applyFill="1" applyProtection="1"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left" wrapText="1"/>
    </xf>
    <xf numFmtId="4" fontId="12" fillId="2" borderId="0" xfId="0" applyNumberFormat="1" applyFont="1" applyFill="1" applyProtection="1">
      <protection locked="0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 applyProtection="1">
      <alignment wrapText="1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 wrapText="1"/>
      <protection locked="0"/>
    </xf>
    <xf numFmtId="0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Protection="1"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6" fontId="7" fillId="2" borderId="1" xfId="5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6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readingOrder="1"/>
    </xf>
    <xf numFmtId="49" fontId="7" fillId="2" borderId="1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" fontId="7" fillId="2" borderId="1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/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4" fontId="29" fillId="0" borderId="1" xfId="1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28" fillId="0" borderId="4" xfId="0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left" vertical="center" wrapText="1"/>
    </xf>
    <xf numFmtId="1" fontId="28" fillId="0" borderId="9" xfId="0" applyNumberFormat="1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1" fontId="29" fillId="0" borderId="9" xfId="1" applyNumberFormat="1" applyFont="1" applyFill="1" applyBorder="1" applyAlignment="1">
      <alignment horizontal="center" vertical="center" wrapText="1"/>
    </xf>
    <xf numFmtId="1" fontId="29" fillId="0" borderId="6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28" fillId="0" borderId="5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28" fillId="0" borderId="5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166" fontId="31" fillId="0" borderId="1" xfId="1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13" xfId="1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166" fontId="31" fillId="0" borderId="3" xfId="1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66" fontId="31" fillId="0" borderId="9" xfId="1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/>
    <xf numFmtId="0" fontId="21" fillId="0" borderId="13" xfId="0" applyFont="1" applyFill="1" applyBorder="1"/>
    <xf numFmtId="0" fontId="21" fillId="0" borderId="0" xfId="0" applyFont="1" applyFill="1" applyBorder="1"/>
    <xf numFmtId="0" fontId="21" fillId="0" borderId="8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/>
    <xf numFmtId="0" fontId="21" fillId="0" borderId="9" xfId="0" applyFont="1" applyFill="1" applyBorder="1"/>
    <xf numFmtId="2" fontId="5" fillId="0" borderId="5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6" fillId="0" borderId="1" xfId="13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vertical="center"/>
    </xf>
    <xf numFmtId="0" fontId="38" fillId="0" borderId="9" xfId="0" applyFont="1" applyFill="1" applyBorder="1" applyAlignment="1">
      <alignment vertical="center" wrapText="1"/>
    </xf>
    <xf numFmtId="0" fontId="38" fillId="0" borderId="6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1" fontId="8" fillId="0" borderId="2" xfId="0" applyNumberFormat="1" applyFont="1" applyFill="1" applyBorder="1" applyAlignment="1">
      <alignment horizontal="center" vertical="center"/>
    </xf>
    <xf numFmtId="0" fontId="24" fillId="0" borderId="10" xfId="0" applyFont="1" applyFill="1" applyBorder="1"/>
    <xf numFmtId="1" fontId="8" fillId="0" borderId="13" xfId="0" applyNumberFormat="1" applyFont="1" applyFill="1" applyBorder="1" applyAlignment="1">
      <alignment horizontal="center" vertical="center"/>
    </xf>
    <xf numFmtId="0" fontId="24" fillId="0" borderId="8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166" fontId="31" fillId="0" borderId="5" xfId="1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8" fillId="2" borderId="3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  <xf numFmtId="0" fontId="8" fillId="2" borderId="0" xfId="1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2" borderId="4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  <protection locked="0"/>
    </xf>
    <xf numFmtId="0" fontId="13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 wrapText="1" readingOrder="1"/>
    </xf>
    <xf numFmtId="0" fontId="14" fillId="2" borderId="5" xfId="0" applyFont="1" applyFill="1" applyBorder="1" applyAlignment="1">
      <alignment horizontal="center" vertical="center" wrapText="1" readingOrder="1"/>
    </xf>
    <xf numFmtId="0" fontId="14" fillId="2" borderId="2" xfId="8" applyFont="1" applyFill="1" applyBorder="1" applyAlignment="1">
      <alignment horizontal="center" vertical="center" wrapText="1"/>
    </xf>
    <xf numFmtId="0" fontId="14" fillId="2" borderId="7" xfId="8" applyFont="1" applyFill="1" applyBorder="1" applyAlignment="1">
      <alignment horizontal="center" vertical="center" wrapText="1"/>
    </xf>
    <xf numFmtId="0" fontId="14" fillId="2" borderId="5" xfId="8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11" applyFont="1" applyFill="1" applyBorder="1" applyAlignment="1">
      <alignment horizontal="center" vertical="top" wrapText="1"/>
    </xf>
    <xf numFmtId="0" fontId="1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center" wrapText="1"/>
      <protection locked="0"/>
    </xf>
    <xf numFmtId="0" fontId="6" fillId="2" borderId="0" xfId="11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/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4" fillId="2" borderId="7" xfId="3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164" fontId="29" fillId="0" borderId="4" xfId="1" applyNumberFormat="1" applyFont="1" applyFill="1" applyBorder="1" applyAlignment="1">
      <alignment horizontal="center" vertical="center" wrapText="1"/>
    </xf>
    <xf numFmtId="164" fontId="29" fillId="0" borderId="6" xfId="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</cellXfs>
  <cellStyles count="20">
    <cellStyle name="Excel Built-in Normal" xfId="13"/>
    <cellStyle name="Денежный 2" xfId="9"/>
    <cellStyle name="Денежный 3" xfId="18"/>
    <cellStyle name="Обычный" xfId="0" builtinId="0"/>
    <cellStyle name="Обычный 12" xfId="14"/>
    <cellStyle name="Обычный 13" xfId="15"/>
    <cellStyle name="Обычный 15" xfId="16"/>
    <cellStyle name="Обычный 16" xfId="17"/>
    <cellStyle name="Обычный 2" xfId="11"/>
    <cellStyle name="Обычный 2 2" xfId="2"/>
    <cellStyle name="Обычный 3" xfId="3"/>
    <cellStyle name="Обычный 3_Книга1" xfId="8"/>
    <cellStyle name="Обычный 3_Книга1_Книга1" xfId="10"/>
    <cellStyle name="Обычный 4" xfId="19"/>
    <cellStyle name="Финансовый 2" xfId="1"/>
    <cellStyle name="Финансовый 2 2" xfId="4"/>
    <cellStyle name="Финансовый 2 3" xfId="7"/>
    <cellStyle name="Финансовый 3" xfId="6"/>
    <cellStyle name="Финансовый 3 2" xfId="12"/>
    <cellStyle name="Финансовый 3 3" xf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IA107"/>
  <sheetViews>
    <sheetView tabSelected="1" topLeftCell="A75" zoomScale="98" zoomScaleNormal="98" workbookViewId="0">
      <selection activeCell="A3" sqref="A3:M86"/>
    </sheetView>
  </sheetViews>
  <sheetFormatPr defaultColWidth="9.125" defaultRowHeight="12"/>
  <cols>
    <col min="1" max="1" width="4.25" style="45" customWidth="1"/>
    <col min="2" max="2" width="16.875" style="83" customWidth="1"/>
    <col min="3" max="3" width="38.625" style="45" customWidth="1"/>
    <col min="4" max="4" width="7.125" style="45" customWidth="1"/>
    <col min="5" max="5" width="15.75" style="45" customWidth="1"/>
    <col min="6" max="6" width="5" style="45" customWidth="1"/>
    <col min="7" max="7" width="4.875" style="45" customWidth="1"/>
    <col min="8" max="8" width="14.125" style="45" customWidth="1"/>
    <col min="9" max="9" width="5.75" style="45" customWidth="1"/>
    <col min="10" max="10" width="4.875" style="56" customWidth="1"/>
    <col min="11" max="11" width="12.125" style="46" customWidth="1"/>
    <col min="12" max="12" width="12.875" style="47" customWidth="1"/>
    <col min="13" max="13" width="12.625" style="45" customWidth="1"/>
    <col min="14" max="255" width="9.125" style="45"/>
    <col min="256" max="256" width="4.25" style="45" customWidth="1"/>
    <col min="257" max="257" width="18.625" style="45" customWidth="1"/>
    <col min="258" max="258" width="41.625" style="45" customWidth="1"/>
    <col min="259" max="259" width="9.625" style="45" customWidth="1"/>
    <col min="260" max="260" width="18.125" style="45" customWidth="1"/>
    <col min="261" max="261" width="10.25" style="45" bestFit="1" customWidth="1"/>
    <col min="262" max="262" width="19.25" style="45" customWidth="1"/>
    <col min="263" max="263" width="13" style="45" customWidth="1"/>
    <col min="264" max="264" width="15.75" style="45" customWidth="1"/>
    <col min="265" max="265" width="18.375" style="45" customWidth="1"/>
    <col min="266" max="266" width="8.375" style="45" customWidth="1"/>
    <col min="267" max="267" width="13.625" style="45" customWidth="1"/>
    <col min="268" max="268" width="11.875" style="45" customWidth="1"/>
    <col min="269" max="269" width="10" style="45" bestFit="1" customWidth="1"/>
    <col min="270" max="511" width="9.125" style="45"/>
    <col min="512" max="512" width="4.25" style="45" customWidth="1"/>
    <col min="513" max="513" width="18.625" style="45" customWidth="1"/>
    <col min="514" max="514" width="41.625" style="45" customWidth="1"/>
    <col min="515" max="515" width="9.625" style="45" customWidth="1"/>
    <col min="516" max="516" width="18.125" style="45" customWidth="1"/>
    <col min="517" max="517" width="10.25" style="45" bestFit="1" customWidth="1"/>
    <col min="518" max="518" width="19.25" style="45" customWidth="1"/>
    <col min="519" max="519" width="13" style="45" customWidth="1"/>
    <col min="520" max="520" width="15.75" style="45" customWidth="1"/>
    <col min="521" max="521" width="18.375" style="45" customWidth="1"/>
    <col min="522" max="522" width="8.375" style="45" customWidth="1"/>
    <col min="523" max="523" width="13.625" style="45" customWidth="1"/>
    <col min="524" max="524" width="11.875" style="45" customWidth="1"/>
    <col min="525" max="525" width="10" style="45" bestFit="1" customWidth="1"/>
    <col min="526" max="767" width="9.125" style="45"/>
    <col min="768" max="768" width="4.25" style="45" customWidth="1"/>
    <col min="769" max="769" width="18.625" style="45" customWidth="1"/>
    <col min="770" max="770" width="41.625" style="45" customWidth="1"/>
    <col min="771" max="771" width="9.625" style="45" customWidth="1"/>
    <col min="772" max="772" width="18.125" style="45" customWidth="1"/>
    <col min="773" max="773" width="10.25" style="45" bestFit="1" customWidth="1"/>
    <col min="774" max="774" width="19.25" style="45" customWidth="1"/>
    <col min="775" max="775" width="13" style="45" customWidth="1"/>
    <col min="776" max="776" width="15.75" style="45" customWidth="1"/>
    <col min="777" max="777" width="18.375" style="45" customWidth="1"/>
    <col min="778" max="778" width="8.375" style="45" customWidth="1"/>
    <col min="779" max="779" width="13.625" style="45" customWidth="1"/>
    <col min="780" max="780" width="11.875" style="45" customWidth="1"/>
    <col min="781" max="781" width="10" style="45" bestFit="1" customWidth="1"/>
    <col min="782" max="1023" width="9.125" style="45"/>
    <col min="1024" max="1024" width="4.25" style="45" customWidth="1"/>
    <col min="1025" max="1025" width="18.625" style="45" customWidth="1"/>
    <col min="1026" max="1026" width="41.625" style="45" customWidth="1"/>
    <col min="1027" max="1027" width="9.625" style="45" customWidth="1"/>
    <col min="1028" max="1028" width="18.125" style="45" customWidth="1"/>
    <col min="1029" max="1029" width="10.25" style="45" bestFit="1" customWidth="1"/>
    <col min="1030" max="1030" width="19.25" style="45" customWidth="1"/>
    <col min="1031" max="1031" width="13" style="45" customWidth="1"/>
    <col min="1032" max="1032" width="15.75" style="45" customWidth="1"/>
    <col min="1033" max="1033" width="18.375" style="45" customWidth="1"/>
    <col min="1034" max="1034" width="8.375" style="45" customWidth="1"/>
    <col min="1035" max="1035" width="13.625" style="45" customWidth="1"/>
    <col min="1036" max="1036" width="11.875" style="45" customWidth="1"/>
    <col min="1037" max="1037" width="10" style="45" bestFit="1" customWidth="1"/>
    <col min="1038" max="1279" width="9.125" style="45"/>
    <col min="1280" max="1280" width="4.25" style="45" customWidth="1"/>
    <col min="1281" max="1281" width="18.625" style="45" customWidth="1"/>
    <col min="1282" max="1282" width="41.625" style="45" customWidth="1"/>
    <col min="1283" max="1283" width="9.625" style="45" customWidth="1"/>
    <col min="1284" max="1284" width="18.125" style="45" customWidth="1"/>
    <col min="1285" max="1285" width="10.25" style="45" bestFit="1" customWidth="1"/>
    <col min="1286" max="1286" width="19.25" style="45" customWidth="1"/>
    <col min="1287" max="1287" width="13" style="45" customWidth="1"/>
    <col min="1288" max="1288" width="15.75" style="45" customWidth="1"/>
    <col min="1289" max="1289" width="18.375" style="45" customWidth="1"/>
    <col min="1290" max="1290" width="8.375" style="45" customWidth="1"/>
    <col min="1291" max="1291" width="13.625" style="45" customWidth="1"/>
    <col min="1292" max="1292" width="11.875" style="45" customWidth="1"/>
    <col min="1293" max="1293" width="10" style="45" bestFit="1" customWidth="1"/>
    <col min="1294" max="1535" width="9.125" style="45"/>
    <col min="1536" max="1536" width="4.25" style="45" customWidth="1"/>
    <col min="1537" max="1537" width="18.625" style="45" customWidth="1"/>
    <col min="1538" max="1538" width="41.625" style="45" customWidth="1"/>
    <col min="1539" max="1539" width="9.625" style="45" customWidth="1"/>
    <col min="1540" max="1540" width="18.125" style="45" customWidth="1"/>
    <col min="1541" max="1541" width="10.25" style="45" bestFit="1" customWidth="1"/>
    <col min="1542" max="1542" width="19.25" style="45" customWidth="1"/>
    <col min="1543" max="1543" width="13" style="45" customWidth="1"/>
    <col min="1544" max="1544" width="15.75" style="45" customWidth="1"/>
    <col min="1545" max="1545" width="18.375" style="45" customWidth="1"/>
    <col min="1546" max="1546" width="8.375" style="45" customWidth="1"/>
    <col min="1547" max="1547" width="13.625" style="45" customWidth="1"/>
    <col min="1548" max="1548" width="11.875" style="45" customWidth="1"/>
    <col min="1549" max="1549" width="10" style="45" bestFit="1" customWidth="1"/>
    <col min="1550" max="1791" width="9.125" style="45"/>
    <col min="1792" max="1792" width="4.25" style="45" customWidth="1"/>
    <col min="1793" max="1793" width="18.625" style="45" customWidth="1"/>
    <col min="1794" max="1794" width="41.625" style="45" customWidth="1"/>
    <col min="1795" max="1795" width="9.625" style="45" customWidth="1"/>
    <col min="1796" max="1796" width="18.125" style="45" customWidth="1"/>
    <col min="1797" max="1797" width="10.25" style="45" bestFit="1" customWidth="1"/>
    <col min="1798" max="1798" width="19.25" style="45" customWidth="1"/>
    <col min="1799" max="1799" width="13" style="45" customWidth="1"/>
    <col min="1800" max="1800" width="15.75" style="45" customWidth="1"/>
    <col min="1801" max="1801" width="18.375" style="45" customWidth="1"/>
    <col min="1802" max="1802" width="8.375" style="45" customWidth="1"/>
    <col min="1803" max="1803" width="13.625" style="45" customWidth="1"/>
    <col min="1804" max="1804" width="11.875" style="45" customWidth="1"/>
    <col min="1805" max="1805" width="10" style="45" bestFit="1" customWidth="1"/>
    <col min="1806" max="2047" width="9.125" style="45"/>
    <col min="2048" max="2048" width="4.25" style="45" customWidth="1"/>
    <col min="2049" max="2049" width="18.625" style="45" customWidth="1"/>
    <col min="2050" max="2050" width="41.625" style="45" customWidth="1"/>
    <col min="2051" max="2051" width="9.625" style="45" customWidth="1"/>
    <col min="2052" max="2052" width="18.125" style="45" customWidth="1"/>
    <col min="2053" max="2053" width="10.25" style="45" bestFit="1" customWidth="1"/>
    <col min="2054" max="2054" width="19.25" style="45" customWidth="1"/>
    <col min="2055" max="2055" width="13" style="45" customWidth="1"/>
    <col min="2056" max="2056" width="15.75" style="45" customWidth="1"/>
    <col min="2057" max="2057" width="18.375" style="45" customWidth="1"/>
    <col min="2058" max="2058" width="8.375" style="45" customWidth="1"/>
    <col min="2059" max="2059" width="13.625" style="45" customWidth="1"/>
    <col min="2060" max="2060" width="11.875" style="45" customWidth="1"/>
    <col min="2061" max="2061" width="10" style="45" bestFit="1" customWidth="1"/>
    <col min="2062" max="2303" width="9.125" style="45"/>
    <col min="2304" max="2304" width="4.25" style="45" customWidth="1"/>
    <col min="2305" max="2305" width="18.625" style="45" customWidth="1"/>
    <col min="2306" max="2306" width="41.625" style="45" customWidth="1"/>
    <col min="2307" max="2307" width="9.625" style="45" customWidth="1"/>
    <col min="2308" max="2308" width="18.125" style="45" customWidth="1"/>
    <col min="2309" max="2309" width="10.25" style="45" bestFit="1" customWidth="1"/>
    <col min="2310" max="2310" width="19.25" style="45" customWidth="1"/>
    <col min="2311" max="2311" width="13" style="45" customWidth="1"/>
    <col min="2312" max="2312" width="15.75" style="45" customWidth="1"/>
    <col min="2313" max="2313" width="18.375" style="45" customWidth="1"/>
    <col min="2314" max="2314" width="8.375" style="45" customWidth="1"/>
    <col min="2315" max="2315" width="13.625" style="45" customWidth="1"/>
    <col min="2316" max="2316" width="11.875" style="45" customWidth="1"/>
    <col min="2317" max="2317" width="10" style="45" bestFit="1" customWidth="1"/>
    <col min="2318" max="2559" width="9.125" style="45"/>
    <col min="2560" max="2560" width="4.25" style="45" customWidth="1"/>
    <col min="2561" max="2561" width="18.625" style="45" customWidth="1"/>
    <col min="2562" max="2562" width="41.625" style="45" customWidth="1"/>
    <col min="2563" max="2563" width="9.625" style="45" customWidth="1"/>
    <col min="2564" max="2564" width="18.125" style="45" customWidth="1"/>
    <col min="2565" max="2565" width="10.25" style="45" bestFit="1" customWidth="1"/>
    <col min="2566" max="2566" width="19.25" style="45" customWidth="1"/>
    <col min="2567" max="2567" width="13" style="45" customWidth="1"/>
    <col min="2568" max="2568" width="15.75" style="45" customWidth="1"/>
    <col min="2569" max="2569" width="18.375" style="45" customWidth="1"/>
    <col min="2570" max="2570" width="8.375" style="45" customWidth="1"/>
    <col min="2571" max="2571" width="13.625" style="45" customWidth="1"/>
    <col min="2572" max="2572" width="11.875" style="45" customWidth="1"/>
    <col min="2573" max="2573" width="10" style="45" bestFit="1" customWidth="1"/>
    <col min="2574" max="2815" width="9.125" style="45"/>
    <col min="2816" max="2816" width="4.25" style="45" customWidth="1"/>
    <col min="2817" max="2817" width="18.625" style="45" customWidth="1"/>
    <col min="2818" max="2818" width="41.625" style="45" customWidth="1"/>
    <col min="2819" max="2819" width="9.625" style="45" customWidth="1"/>
    <col min="2820" max="2820" width="18.125" style="45" customWidth="1"/>
    <col min="2821" max="2821" width="10.25" style="45" bestFit="1" customWidth="1"/>
    <col min="2822" max="2822" width="19.25" style="45" customWidth="1"/>
    <col min="2823" max="2823" width="13" style="45" customWidth="1"/>
    <col min="2824" max="2824" width="15.75" style="45" customWidth="1"/>
    <col min="2825" max="2825" width="18.375" style="45" customWidth="1"/>
    <col min="2826" max="2826" width="8.375" style="45" customWidth="1"/>
    <col min="2827" max="2827" width="13.625" style="45" customWidth="1"/>
    <col min="2828" max="2828" width="11.875" style="45" customWidth="1"/>
    <col min="2829" max="2829" width="10" style="45" bestFit="1" customWidth="1"/>
    <col min="2830" max="3071" width="9.125" style="45"/>
    <col min="3072" max="3072" width="4.25" style="45" customWidth="1"/>
    <col min="3073" max="3073" width="18.625" style="45" customWidth="1"/>
    <col min="3074" max="3074" width="41.625" style="45" customWidth="1"/>
    <col min="3075" max="3075" width="9.625" style="45" customWidth="1"/>
    <col min="3076" max="3076" width="18.125" style="45" customWidth="1"/>
    <col min="3077" max="3077" width="10.25" style="45" bestFit="1" customWidth="1"/>
    <col min="3078" max="3078" width="19.25" style="45" customWidth="1"/>
    <col min="3079" max="3079" width="13" style="45" customWidth="1"/>
    <col min="3080" max="3080" width="15.75" style="45" customWidth="1"/>
    <col min="3081" max="3081" width="18.375" style="45" customWidth="1"/>
    <col min="3082" max="3082" width="8.375" style="45" customWidth="1"/>
    <col min="3083" max="3083" width="13.625" style="45" customWidth="1"/>
    <col min="3084" max="3084" width="11.875" style="45" customWidth="1"/>
    <col min="3085" max="3085" width="10" style="45" bestFit="1" customWidth="1"/>
    <col min="3086" max="3327" width="9.125" style="45"/>
    <col min="3328" max="3328" width="4.25" style="45" customWidth="1"/>
    <col min="3329" max="3329" width="18.625" style="45" customWidth="1"/>
    <col min="3330" max="3330" width="41.625" style="45" customWidth="1"/>
    <col min="3331" max="3331" width="9.625" style="45" customWidth="1"/>
    <col min="3332" max="3332" width="18.125" style="45" customWidth="1"/>
    <col min="3333" max="3333" width="10.25" style="45" bestFit="1" customWidth="1"/>
    <col min="3334" max="3334" width="19.25" style="45" customWidth="1"/>
    <col min="3335" max="3335" width="13" style="45" customWidth="1"/>
    <col min="3336" max="3336" width="15.75" style="45" customWidth="1"/>
    <col min="3337" max="3337" width="18.375" style="45" customWidth="1"/>
    <col min="3338" max="3338" width="8.375" style="45" customWidth="1"/>
    <col min="3339" max="3339" width="13.625" style="45" customWidth="1"/>
    <col min="3340" max="3340" width="11.875" style="45" customWidth="1"/>
    <col min="3341" max="3341" width="10" style="45" bestFit="1" customWidth="1"/>
    <col min="3342" max="3583" width="9.125" style="45"/>
    <col min="3584" max="3584" width="4.25" style="45" customWidth="1"/>
    <col min="3585" max="3585" width="18.625" style="45" customWidth="1"/>
    <col min="3586" max="3586" width="41.625" style="45" customWidth="1"/>
    <col min="3587" max="3587" width="9.625" style="45" customWidth="1"/>
    <col min="3588" max="3588" width="18.125" style="45" customWidth="1"/>
    <col min="3589" max="3589" width="10.25" style="45" bestFit="1" customWidth="1"/>
    <col min="3590" max="3590" width="19.25" style="45" customWidth="1"/>
    <col min="3591" max="3591" width="13" style="45" customWidth="1"/>
    <col min="3592" max="3592" width="15.75" style="45" customWidth="1"/>
    <col min="3593" max="3593" width="18.375" style="45" customWidth="1"/>
    <col min="3594" max="3594" width="8.375" style="45" customWidth="1"/>
    <col min="3595" max="3595" width="13.625" style="45" customWidth="1"/>
    <col min="3596" max="3596" width="11.875" style="45" customWidth="1"/>
    <col min="3597" max="3597" width="10" style="45" bestFit="1" customWidth="1"/>
    <col min="3598" max="3839" width="9.125" style="45"/>
    <col min="3840" max="3840" width="4.25" style="45" customWidth="1"/>
    <col min="3841" max="3841" width="18.625" style="45" customWidth="1"/>
    <col min="3842" max="3842" width="41.625" style="45" customWidth="1"/>
    <col min="3843" max="3843" width="9.625" style="45" customWidth="1"/>
    <col min="3844" max="3844" width="18.125" style="45" customWidth="1"/>
    <col min="3845" max="3845" width="10.25" style="45" bestFit="1" customWidth="1"/>
    <col min="3846" max="3846" width="19.25" style="45" customWidth="1"/>
    <col min="3847" max="3847" width="13" style="45" customWidth="1"/>
    <col min="3848" max="3848" width="15.75" style="45" customWidth="1"/>
    <col min="3849" max="3849" width="18.375" style="45" customWidth="1"/>
    <col min="3850" max="3850" width="8.375" style="45" customWidth="1"/>
    <col min="3851" max="3851" width="13.625" style="45" customWidth="1"/>
    <col min="3852" max="3852" width="11.875" style="45" customWidth="1"/>
    <col min="3853" max="3853" width="10" style="45" bestFit="1" customWidth="1"/>
    <col min="3854" max="4095" width="9.125" style="45"/>
    <col min="4096" max="4096" width="4.25" style="45" customWidth="1"/>
    <col min="4097" max="4097" width="18.625" style="45" customWidth="1"/>
    <col min="4098" max="4098" width="41.625" style="45" customWidth="1"/>
    <col min="4099" max="4099" width="9.625" style="45" customWidth="1"/>
    <col min="4100" max="4100" width="18.125" style="45" customWidth="1"/>
    <col min="4101" max="4101" width="10.25" style="45" bestFit="1" customWidth="1"/>
    <col min="4102" max="4102" width="19.25" style="45" customWidth="1"/>
    <col min="4103" max="4103" width="13" style="45" customWidth="1"/>
    <col min="4104" max="4104" width="15.75" style="45" customWidth="1"/>
    <col min="4105" max="4105" width="18.375" style="45" customWidth="1"/>
    <col min="4106" max="4106" width="8.375" style="45" customWidth="1"/>
    <col min="4107" max="4107" width="13.625" style="45" customWidth="1"/>
    <col min="4108" max="4108" width="11.875" style="45" customWidth="1"/>
    <col min="4109" max="4109" width="10" style="45" bestFit="1" customWidth="1"/>
    <col min="4110" max="4351" width="9.125" style="45"/>
    <col min="4352" max="4352" width="4.25" style="45" customWidth="1"/>
    <col min="4353" max="4353" width="18.625" style="45" customWidth="1"/>
    <col min="4354" max="4354" width="41.625" style="45" customWidth="1"/>
    <col min="4355" max="4355" width="9.625" style="45" customWidth="1"/>
    <col min="4356" max="4356" width="18.125" style="45" customWidth="1"/>
    <col min="4357" max="4357" width="10.25" style="45" bestFit="1" customWidth="1"/>
    <col min="4358" max="4358" width="19.25" style="45" customWidth="1"/>
    <col min="4359" max="4359" width="13" style="45" customWidth="1"/>
    <col min="4360" max="4360" width="15.75" style="45" customWidth="1"/>
    <col min="4361" max="4361" width="18.375" style="45" customWidth="1"/>
    <col min="4362" max="4362" width="8.375" style="45" customWidth="1"/>
    <col min="4363" max="4363" width="13.625" style="45" customWidth="1"/>
    <col min="4364" max="4364" width="11.875" style="45" customWidth="1"/>
    <col min="4365" max="4365" width="10" style="45" bestFit="1" customWidth="1"/>
    <col min="4366" max="4607" width="9.125" style="45"/>
    <col min="4608" max="4608" width="4.25" style="45" customWidth="1"/>
    <col min="4609" max="4609" width="18.625" style="45" customWidth="1"/>
    <col min="4610" max="4610" width="41.625" style="45" customWidth="1"/>
    <col min="4611" max="4611" width="9.625" style="45" customWidth="1"/>
    <col min="4612" max="4612" width="18.125" style="45" customWidth="1"/>
    <col min="4613" max="4613" width="10.25" style="45" bestFit="1" customWidth="1"/>
    <col min="4614" max="4614" width="19.25" style="45" customWidth="1"/>
    <col min="4615" max="4615" width="13" style="45" customWidth="1"/>
    <col min="4616" max="4616" width="15.75" style="45" customWidth="1"/>
    <col min="4617" max="4617" width="18.375" style="45" customWidth="1"/>
    <col min="4618" max="4618" width="8.375" style="45" customWidth="1"/>
    <col min="4619" max="4619" width="13.625" style="45" customWidth="1"/>
    <col min="4620" max="4620" width="11.875" style="45" customWidth="1"/>
    <col min="4621" max="4621" width="10" style="45" bestFit="1" customWidth="1"/>
    <col min="4622" max="4863" width="9.125" style="45"/>
    <col min="4864" max="4864" width="4.25" style="45" customWidth="1"/>
    <col min="4865" max="4865" width="18.625" style="45" customWidth="1"/>
    <col min="4866" max="4866" width="41.625" style="45" customWidth="1"/>
    <col min="4867" max="4867" width="9.625" style="45" customWidth="1"/>
    <col min="4868" max="4868" width="18.125" style="45" customWidth="1"/>
    <col min="4869" max="4869" width="10.25" style="45" bestFit="1" customWidth="1"/>
    <col min="4870" max="4870" width="19.25" style="45" customWidth="1"/>
    <col min="4871" max="4871" width="13" style="45" customWidth="1"/>
    <col min="4872" max="4872" width="15.75" style="45" customWidth="1"/>
    <col min="4873" max="4873" width="18.375" style="45" customWidth="1"/>
    <col min="4874" max="4874" width="8.375" style="45" customWidth="1"/>
    <col min="4875" max="4875" width="13.625" style="45" customWidth="1"/>
    <col min="4876" max="4876" width="11.875" style="45" customWidth="1"/>
    <col min="4877" max="4877" width="10" style="45" bestFit="1" customWidth="1"/>
    <col min="4878" max="5119" width="9.125" style="45"/>
    <col min="5120" max="5120" width="4.25" style="45" customWidth="1"/>
    <col min="5121" max="5121" width="18.625" style="45" customWidth="1"/>
    <col min="5122" max="5122" width="41.625" style="45" customWidth="1"/>
    <col min="5123" max="5123" width="9.625" style="45" customWidth="1"/>
    <col min="5124" max="5124" width="18.125" style="45" customWidth="1"/>
    <col min="5125" max="5125" width="10.25" style="45" bestFit="1" customWidth="1"/>
    <col min="5126" max="5126" width="19.25" style="45" customWidth="1"/>
    <col min="5127" max="5127" width="13" style="45" customWidth="1"/>
    <col min="5128" max="5128" width="15.75" style="45" customWidth="1"/>
    <col min="5129" max="5129" width="18.375" style="45" customWidth="1"/>
    <col min="5130" max="5130" width="8.375" style="45" customWidth="1"/>
    <col min="5131" max="5131" width="13.625" style="45" customWidth="1"/>
    <col min="5132" max="5132" width="11.875" style="45" customWidth="1"/>
    <col min="5133" max="5133" width="10" style="45" bestFit="1" customWidth="1"/>
    <col min="5134" max="5375" width="9.125" style="45"/>
    <col min="5376" max="5376" width="4.25" style="45" customWidth="1"/>
    <col min="5377" max="5377" width="18.625" style="45" customWidth="1"/>
    <col min="5378" max="5378" width="41.625" style="45" customWidth="1"/>
    <col min="5379" max="5379" width="9.625" style="45" customWidth="1"/>
    <col min="5380" max="5380" width="18.125" style="45" customWidth="1"/>
    <col min="5381" max="5381" width="10.25" style="45" bestFit="1" customWidth="1"/>
    <col min="5382" max="5382" width="19.25" style="45" customWidth="1"/>
    <col min="5383" max="5383" width="13" style="45" customWidth="1"/>
    <col min="5384" max="5384" width="15.75" style="45" customWidth="1"/>
    <col min="5385" max="5385" width="18.375" style="45" customWidth="1"/>
    <col min="5386" max="5386" width="8.375" style="45" customWidth="1"/>
    <col min="5387" max="5387" width="13.625" style="45" customWidth="1"/>
    <col min="5388" max="5388" width="11.875" style="45" customWidth="1"/>
    <col min="5389" max="5389" width="10" style="45" bestFit="1" customWidth="1"/>
    <col min="5390" max="5631" width="9.125" style="45"/>
    <col min="5632" max="5632" width="4.25" style="45" customWidth="1"/>
    <col min="5633" max="5633" width="18.625" style="45" customWidth="1"/>
    <col min="5634" max="5634" width="41.625" style="45" customWidth="1"/>
    <col min="5635" max="5635" width="9.625" style="45" customWidth="1"/>
    <col min="5636" max="5636" width="18.125" style="45" customWidth="1"/>
    <col min="5637" max="5637" width="10.25" style="45" bestFit="1" customWidth="1"/>
    <col min="5638" max="5638" width="19.25" style="45" customWidth="1"/>
    <col min="5639" max="5639" width="13" style="45" customWidth="1"/>
    <col min="5640" max="5640" width="15.75" style="45" customWidth="1"/>
    <col min="5641" max="5641" width="18.375" style="45" customWidth="1"/>
    <col min="5642" max="5642" width="8.375" style="45" customWidth="1"/>
    <col min="5643" max="5643" width="13.625" style="45" customWidth="1"/>
    <col min="5644" max="5644" width="11.875" style="45" customWidth="1"/>
    <col min="5645" max="5645" width="10" style="45" bestFit="1" customWidth="1"/>
    <col min="5646" max="5887" width="9.125" style="45"/>
    <col min="5888" max="5888" width="4.25" style="45" customWidth="1"/>
    <col min="5889" max="5889" width="18.625" style="45" customWidth="1"/>
    <col min="5890" max="5890" width="41.625" style="45" customWidth="1"/>
    <col min="5891" max="5891" width="9.625" style="45" customWidth="1"/>
    <col min="5892" max="5892" width="18.125" style="45" customWidth="1"/>
    <col min="5893" max="5893" width="10.25" style="45" bestFit="1" customWidth="1"/>
    <col min="5894" max="5894" width="19.25" style="45" customWidth="1"/>
    <col min="5895" max="5895" width="13" style="45" customWidth="1"/>
    <col min="5896" max="5896" width="15.75" style="45" customWidth="1"/>
    <col min="5897" max="5897" width="18.375" style="45" customWidth="1"/>
    <col min="5898" max="5898" width="8.375" style="45" customWidth="1"/>
    <col min="5899" max="5899" width="13.625" style="45" customWidth="1"/>
    <col min="5900" max="5900" width="11.875" style="45" customWidth="1"/>
    <col min="5901" max="5901" width="10" style="45" bestFit="1" customWidth="1"/>
    <col min="5902" max="6143" width="9.125" style="45"/>
    <col min="6144" max="6144" width="4.25" style="45" customWidth="1"/>
    <col min="6145" max="6145" width="18.625" style="45" customWidth="1"/>
    <col min="6146" max="6146" width="41.625" style="45" customWidth="1"/>
    <col min="6147" max="6147" width="9.625" style="45" customWidth="1"/>
    <col min="6148" max="6148" width="18.125" style="45" customWidth="1"/>
    <col min="6149" max="6149" width="10.25" style="45" bestFit="1" customWidth="1"/>
    <col min="6150" max="6150" width="19.25" style="45" customWidth="1"/>
    <col min="6151" max="6151" width="13" style="45" customWidth="1"/>
    <col min="6152" max="6152" width="15.75" style="45" customWidth="1"/>
    <col min="6153" max="6153" width="18.375" style="45" customWidth="1"/>
    <col min="6154" max="6154" width="8.375" style="45" customWidth="1"/>
    <col min="6155" max="6155" width="13.625" style="45" customWidth="1"/>
    <col min="6156" max="6156" width="11.875" style="45" customWidth="1"/>
    <col min="6157" max="6157" width="10" style="45" bestFit="1" customWidth="1"/>
    <col min="6158" max="6399" width="9.125" style="45"/>
    <col min="6400" max="6400" width="4.25" style="45" customWidth="1"/>
    <col min="6401" max="6401" width="18.625" style="45" customWidth="1"/>
    <col min="6402" max="6402" width="41.625" style="45" customWidth="1"/>
    <col min="6403" max="6403" width="9.625" style="45" customWidth="1"/>
    <col min="6404" max="6404" width="18.125" style="45" customWidth="1"/>
    <col min="6405" max="6405" width="10.25" style="45" bestFit="1" customWidth="1"/>
    <col min="6406" max="6406" width="19.25" style="45" customWidth="1"/>
    <col min="6407" max="6407" width="13" style="45" customWidth="1"/>
    <col min="6408" max="6408" width="15.75" style="45" customWidth="1"/>
    <col min="6409" max="6409" width="18.375" style="45" customWidth="1"/>
    <col min="6410" max="6410" width="8.375" style="45" customWidth="1"/>
    <col min="6411" max="6411" width="13.625" style="45" customWidth="1"/>
    <col min="6412" max="6412" width="11.875" style="45" customWidth="1"/>
    <col min="6413" max="6413" width="10" style="45" bestFit="1" customWidth="1"/>
    <col min="6414" max="6655" width="9.125" style="45"/>
    <col min="6656" max="6656" width="4.25" style="45" customWidth="1"/>
    <col min="6657" max="6657" width="18.625" style="45" customWidth="1"/>
    <col min="6658" max="6658" width="41.625" style="45" customWidth="1"/>
    <col min="6659" max="6659" width="9.625" style="45" customWidth="1"/>
    <col min="6660" max="6660" width="18.125" style="45" customWidth="1"/>
    <col min="6661" max="6661" width="10.25" style="45" bestFit="1" customWidth="1"/>
    <col min="6662" max="6662" width="19.25" style="45" customWidth="1"/>
    <col min="6663" max="6663" width="13" style="45" customWidth="1"/>
    <col min="6664" max="6664" width="15.75" style="45" customWidth="1"/>
    <col min="6665" max="6665" width="18.375" style="45" customWidth="1"/>
    <col min="6666" max="6666" width="8.375" style="45" customWidth="1"/>
    <col min="6667" max="6667" width="13.625" style="45" customWidth="1"/>
    <col min="6668" max="6668" width="11.875" style="45" customWidth="1"/>
    <col min="6669" max="6669" width="10" style="45" bestFit="1" customWidth="1"/>
    <col min="6670" max="6911" width="9.125" style="45"/>
    <col min="6912" max="6912" width="4.25" style="45" customWidth="1"/>
    <col min="6913" max="6913" width="18.625" style="45" customWidth="1"/>
    <col min="6914" max="6914" width="41.625" style="45" customWidth="1"/>
    <col min="6915" max="6915" width="9.625" style="45" customWidth="1"/>
    <col min="6916" max="6916" width="18.125" style="45" customWidth="1"/>
    <col min="6917" max="6917" width="10.25" style="45" bestFit="1" customWidth="1"/>
    <col min="6918" max="6918" width="19.25" style="45" customWidth="1"/>
    <col min="6919" max="6919" width="13" style="45" customWidth="1"/>
    <col min="6920" max="6920" width="15.75" style="45" customWidth="1"/>
    <col min="6921" max="6921" width="18.375" style="45" customWidth="1"/>
    <col min="6922" max="6922" width="8.375" style="45" customWidth="1"/>
    <col min="6923" max="6923" width="13.625" style="45" customWidth="1"/>
    <col min="6924" max="6924" width="11.875" style="45" customWidth="1"/>
    <col min="6925" max="6925" width="10" style="45" bestFit="1" customWidth="1"/>
    <col min="6926" max="7167" width="9.125" style="45"/>
    <col min="7168" max="7168" width="4.25" style="45" customWidth="1"/>
    <col min="7169" max="7169" width="18.625" style="45" customWidth="1"/>
    <col min="7170" max="7170" width="41.625" style="45" customWidth="1"/>
    <col min="7171" max="7171" width="9.625" style="45" customWidth="1"/>
    <col min="7172" max="7172" width="18.125" style="45" customWidth="1"/>
    <col min="7173" max="7173" width="10.25" style="45" bestFit="1" customWidth="1"/>
    <col min="7174" max="7174" width="19.25" style="45" customWidth="1"/>
    <col min="7175" max="7175" width="13" style="45" customWidth="1"/>
    <col min="7176" max="7176" width="15.75" style="45" customWidth="1"/>
    <col min="7177" max="7177" width="18.375" style="45" customWidth="1"/>
    <col min="7178" max="7178" width="8.375" style="45" customWidth="1"/>
    <col min="7179" max="7179" width="13.625" style="45" customWidth="1"/>
    <col min="7180" max="7180" width="11.875" style="45" customWidth="1"/>
    <col min="7181" max="7181" width="10" style="45" bestFit="1" customWidth="1"/>
    <col min="7182" max="7423" width="9.125" style="45"/>
    <col min="7424" max="7424" width="4.25" style="45" customWidth="1"/>
    <col min="7425" max="7425" width="18.625" style="45" customWidth="1"/>
    <col min="7426" max="7426" width="41.625" style="45" customWidth="1"/>
    <col min="7427" max="7427" width="9.625" style="45" customWidth="1"/>
    <col min="7428" max="7428" width="18.125" style="45" customWidth="1"/>
    <col min="7429" max="7429" width="10.25" style="45" bestFit="1" customWidth="1"/>
    <col min="7430" max="7430" width="19.25" style="45" customWidth="1"/>
    <col min="7431" max="7431" width="13" style="45" customWidth="1"/>
    <col min="7432" max="7432" width="15.75" style="45" customWidth="1"/>
    <col min="7433" max="7433" width="18.375" style="45" customWidth="1"/>
    <col min="7434" max="7434" width="8.375" style="45" customWidth="1"/>
    <col min="7435" max="7435" width="13.625" style="45" customWidth="1"/>
    <col min="7436" max="7436" width="11.875" style="45" customWidth="1"/>
    <col min="7437" max="7437" width="10" style="45" bestFit="1" customWidth="1"/>
    <col min="7438" max="7679" width="9.125" style="45"/>
    <col min="7680" max="7680" width="4.25" style="45" customWidth="1"/>
    <col min="7681" max="7681" width="18.625" style="45" customWidth="1"/>
    <col min="7682" max="7682" width="41.625" style="45" customWidth="1"/>
    <col min="7683" max="7683" width="9.625" style="45" customWidth="1"/>
    <col min="7684" max="7684" width="18.125" style="45" customWidth="1"/>
    <col min="7685" max="7685" width="10.25" style="45" bestFit="1" customWidth="1"/>
    <col min="7686" max="7686" width="19.25" style="45" customWidth="1"/>
    <col min="7687" max="7687" width="13" style="45" customWidth="1"/>
    <col min="7688" max="7688" width="15.75" style="45" customWidth="1"/>
    <col min="7689" max="7689" width="18.375" style="45" customWidth="1"/>
    <col min="7690" max="7690" width="8.375" style="45" customWidth="1"/>
    <col min="7691" max="7691" width="13.625" style="45" customWidth="1"/>
    <col min="7692" max="7692" width="11.875" style="45" customWidth="1"/>
    <col min="7693" max="7693" width="10" style="45" bestFit="1" customWidth="1"/>
    <col min="7694" max="7935" width="9.125" style="45"/>
    <col min="7936" max="7936" width="4.25" style="45" customWidth="1"/>
    <col min="7937" max="7937" width="18.625" style="45" customWidth="1"/>
    <col min="7938" max="7938" width="41.625" style="45" customWidth="1"/>
    <col min="7939" max="7939" width="9.625" style="45" customWidth="1"/>
    <col min="7940" max="7940" width="18.125" style="45" customWidth="1"/>
    <col min="7941" max="7941" width="10.25" style="45" bestFit="1" customWidth="1"/>
    <col min="7942" max="7942" width="19.25" style="45" customWidth="1"/>
    <col min="7943" max="7943" width="13" style="45" customWidth="1"/>
    <col min="7944" max="7944" width="15.75" style="45" customWidth="1"/>
    <col min="7945" max="7945" width="18.375" style="45" customWidth="1"/>
    <col min="7946" max="7946" width="8.375" style="45" customWidth="1"/>
    <col min="7947" max="7947" width="13.625" style="45" customWidth="1"/>
    <col min="7948" max="7948" width="11.875" style="45" customWidth="1"/>
    <col min="7949" max="7949" width="10" style="45" bestFit="1" customWidth="1"/>
    <col min="7950" max="8191" width="9.125" style="45"/>
    <col min="8192" max="8192" width="4.25" style="45" customWidth="1"/>
    <col min="8193" max="8193" width="18.625" style="45" customWidth="1"/>
    <col min="8194" max="8194" width="41.625" style="45" customWidth="1"/>
    <col min="8195" max="8195" width="9.625" style="45" customWidth="1"/>
    <col min="8196" max="8196" width="18.125" style="45" customWidth="1"/>
    <col min="8197" max="8197" width="10.25" style="45" bestFit="1" customWidth="1"/>
    <col min="8198" max="8198" width="19.25" style="45" customWidth="1"/>
    <col min="8199" max="8199" width="13" style="45" customWidth="1"/>
    <col min="8200" max="8200" width="15.75" style="45" customWidth="1"/>
    <col min="8201" max="8201" width="18.375" style="45" customWidth="1"/>
    <col min="8202" max="8202" width="8.375" style="45" customWidth="1"/>
    <col min="8203" max="8203" width="13.625" style="45" customWidth="1"/>
    <col min="8204" max="8204" width="11.875" style="45" customWidth="1"/>
    <col min="8205" max="8205" width="10" style="45" bestFit="1" customWidth="1"/>
    <col min="8206" max="8447" width="9.125" style="45"/>
    <col min="8448" max="8448" width="4.25" style="45" customWidth="1"/>
    <col min="8449" max="8449" width="18.625" style="45" customWidth="1"/>
    <col min="8450" max="8450" width="41.625" style="45" customWidth="1"/>
    <col min="8451" max="8451" width="9.625" style="45" customWidth="1"/>
    <col min="8452" max="8452" width="18.125" style="45" customWidth="1"/>
    <col min="8453" max="8453" width="10.25" style="45" bestFit="1" customWidth="1"/>
    <col min="8454" max="8454" width="19.25" style="45" customWidth="1"/>
    <col min="8455" max="8455" width="13" style="45" customWidth="1"/>
    <col min="8456" max="8456" width="15.75" style="45" customWidth="1"/>
    <col min="8457" max="8457" width="18.375" style="45" customWidth="1"/>
    <col min="8458" max="8458" width="8.375" style="45" customWidth="1"/>
    <col min="8459" max="8459" width="13.625" style="45" customWidth="1"/>
    <col min="8460" max="8460" width="11.875" style="45" customWidth="1"/>
    <col min="8461" max="8461" width="10" style="45" bestFit="1" customWidth="1"/>
    <col min="8462" max="8703" width="9.125" style="45"/>
    <col min="8704" max="8704" width="4.25" style="45" customWidth="1"/>
    <col min="8705" max="8705" width="18.625" style="45" customWidth="1"/>
    <col min="8706" max="8706" width="41.625" style="45" customWidth="1"/>
    <col min="8707" max="8707" width="9.625" style="45" customWidth="1"/>
    <col min="8708" max="8708" width="18.125" style="45" customWidth="1"/>
    <col min="8709" max="8709" width="10.25" style="45" bestFit="1" customWidth="1"/>
    <col min="8710" max="8710" width="19.25" style="45" customWidth="1"/>
    <col min="8711" max="8711" width="13" style="45" customWidth="1"/>
    <col min="8712" max="8712" width="15.75" style="45" customWidth="1"/>
    <col min="8713" max="8713" width="18.375" style="45" customWidth="1"/>
    <col min="8714" max="8714" width="8.375" style="45" customWidth="1"/>
    <col min="8715" max="8715" width="13.625" style="45" customWidth="1"/>
    <col min="8716" max="8716" width="11.875" style="45" customWidth="1"/>
    <col min="8717" max="8717" width="10" style="45" bestFit="1" customWidth="1"/>
    <col min="8718" max="8959" width="9.125" style="45"/>
    <col min="8960" max="8960" width="4.25" style="45" customWidth="1"/>
    <col min="8961" max="8961" width="18.625" style="45" customWidth="1"/>
    <col min="8962" max="8962" width="41.625" style="45" customWidth="1"/>
    <col min="8963" max="8963" width="9.625" style="45" customWidth="1"/>
    <col min="8964" max="8964" width="18.125" style="45" customWidth="1"/>
    <col min="8965" max="8965" width="10.25" style="45" bestFit="1" customWidth="1"/>
    <col min="8966" max="8966" width="19.25" style="45" customWidth="1"/>
    <col min="8967" max="8967" width="13" style="45" customWidth="1"/>
    <col min="8968" max="8968" width="15.75" style="45" customWidth="1"/>
    <col min="8969" max="8969" width="18.375" style="45" customWidth="1"/>
    <col min="8970" max="8970" width="8.375" style="45" customWidth="1"/>
    <col min="8971" max="8971" width="13.625" style="45" customWidth="1"/>
    <col min="8972" max="8972" width="11.875" style="45" customWidth="1"/>
    <col min="8973" max="8973" width="10" style="45" bestFit="1" customWidth="1"/>
    <col min="8974" max="9215" width="9.125" style="45"/>
    <col min="9216" max="9216" width="4.25" style="45" customWidth="1"/>
    <col min="9217" max="9217" width="18.625" style="45" customWidth="1"/>
    <col min="9218" max="9218" width="41.625" style="45" customWidth="1"/>
    <col min="9219" max="9219" width="9.625" style="45" customWidth="1"/>
    <col min="9220" max="9220" width="18.125" style="45" customWidth="1"/>
    <col min="9221" max="9221" width="10.25" style="45" bestFit="1" customWidth="1"/>
    <col min="9222" max="9222" width="19.25" style="45" customWidth="1"/>
    <col min="9223" max="9223" width="13" style="45" customWidth="1"/>
    <col min="9224" max="9224" width="15.75" style="45" customWidth="1"/>
    <col min="9225" max="9225" width="18.375" style="45" customWidth="1"/>
    <col min="9226" max="9226" width="8.375" style="45" customWidth="1"/>
    <col min="9227" max="9227" width="13.625" style="45" customWidth="1"/>
    <col min="9228" max="9228" width="11.875" style="45" customWidth="1"/>
    <col min="9229" max="9229" width="10" style="45" bestFit="1" customWidth="1"/>
    <col min="9230" max="9471" width="9.125" style="45"/>
    <col min="9472" max="9472" width="4.25" style="45" customWidth="1"/>
    <col min="9473" max="9473" width="18.625" style="45" customWidth="1"/>
    <col min="9474" max="9474" width="41.625" style="45" customWidth="1"/>
    <col min="9475" max="9475" width="9.625" style="45" customWidth="1"/>
    <col min="9476" max="9476" width="18.125" style="45" customWidth="1"/>
    <col min="9477" max="9477" width="10.25" style="45" bestFit="1" customWidth="1"/>
    <col min="9478" max="9478" width="19.25" style="45" customWidth="1"/>
    <col min="9479" max="9479" width="13" style="45" customWidth="1"/>
    <col min="9480" max="9480" width="15.75" style="45" customWidth="1"/>
    <col min="9481" max="9481" width="18.375" style="45" customWidth="1"/>
    <col min="9482" max="9482" width="8.375" style="45" customWidth="1"/>
    <col min="9483" max="9483" width="13.625" style="45" customWidth="1"/>
    <col min="9484" max="9484" width="11.875" style="45" customWidth="1"/>
    <col min="9485" max="9485" width="10" style="45" bestFit="1" customWidth="1"/>
    <col min="9486" max="9727" width="9.125" style="45"/>
    <col min="9728" max="9728" width="4.25" style="45" customWidth="1"/>
    <col min="9729" max="9729" width="18.625" style="45" customWidth="1"/>
    <col min="9730" max="9730" width="41.625" style="45" customWidth="1"/>
    <col min="9731" max="9731" width="9.625" style="45" customWidth="1"/>
    <col min="9732" max="9732" width="18.125" style="45" customWidth="1"/>
    <col min="9733" max="9733" width="10.25" style="45" bestFit="1" customWidth="1"/>
    <col min="9734" max="9734" width="19.25" style="45" customWidth="1"/>
    <col min="9735" max="9735" width="13" style="45" customWidth="1"/>
    <col min="9736" max="9736" width="15.75" style="45" customWidth="1"/>
    <col min="9737" max="9737" width="18.375" style="45" customWidth="1"/>
    <col min="9738" max="9738" width="8.375" style="45" customWidth="1"/>
    <col min="9739" max="9739" width="13.625" style="45" customWidth="1"/>
    <col min="9740" max="9740" width="11.875" style="45" customWidth="1"/>
    <col min="9741" max="9741" width="10" style="45" bestFit="1" customWidth="1"/>
    <col min="9742" max="9983" width="9.125" style="45"/>
    <col min="9984" max="9984" width="4.25" style="45" customWidth="1"/>
    <col min="9985" max="9985" width="18.625" style="45" customWidth="1"/>
    <col min="9986" max="9986" width="41.625" style="45" customWidth="1"/>
    <col min="9987" max="9987" width="9.625" style="45" customWidth="1"/>
    <col min="9988" max="9988" width="18.125" style="45" customWidth="1"/>
    <col min="9989" max="9989" width="10.25" style="45" bestFit="1" customWidth="1"/>
    <col min="9990" max="9990" width="19.25" style="45" customWidth="1"/>
    <col min="9991" max="9991" width="13" style="45" customWidth="1"/>
    <col min="9992" max="9992" width="15.75" style="45" customWidth="1"/>
    <col min="9993" max="9993" width="18.375" style="45" customWidth="1"/>
    <col min="9994" max="9994" width="8.375" style="45" customWidth="1"/>
    <col min="9995" max="9995" width="13.625" style="45" customWidth="1"/>
    <col min="9996" max="9996" width="11.875" style="45" customWidth="1"/>
    <col min="9997" max="9997" width="10" style="45" bestFit="1" customWidth="1"/>
    <col min="9998" max="10239" width="9.125" style="45"/>
    <col min="10240" max="10240" width="4.25" style="45" customWidth="1"/>
    <col min="10241" max="10241" width="18.625" style="45" customWidth="1"/>
    <col min="10242" max="10242" width="41.625" style="45" customWidth="1"/>
    <col min="10243" max="10243" width="9.625" style="45" customWidth="1"/>
    <col min="10244" max="10244" width="18.125" style="45" customWidth="1"/>
    <col min="10245" max="10245" width="10.25" style="45" bestFit="1" customWidth="1"/>
    <col min="10246" max="10246" width="19.25" style="45" customWidth="1"/>
    <col min="10247" max="10247" width="13" style="45" customWidth="1"/>
    <col min="10248" max="10248" width="15.75" style="45" customWidth="1"/>
    <col min="10249" max="10249" width="18.375" style="45" customWidth="1"/>
    <col min="10250" max="10250" width="8.375" style="45" customWidth="1"/>
    <col min="10251" max="10251" width="13.625" style="45" customWidth="1"/>
    <col min="10252" max="10252" width="11.875" style="45" customWidth="1"/>
    <col min="10253" max="10253" width="10" style="45" bestFit="1" customWidth="1"/>
    <col min="10254" max="10495" width="9.125" style="45"/>
    <col min="10496" max="10496" width="4.25" style="45" customWidth="1"/>
    <col min="10497" max="10497" width="18.625" style="45" customWidth="1"/>
    <col min="10498" max="10498" width="41.625" style="45" customWidth="1"/>
    <col min="10499" max="10499" width="9.625" style="45" customWidth="1"/>
    <col min="10500" max="10500" width="18.125" style="45" customWidth="1"/>
    <col min="10501" max="10501" width="10.25" style="45" bestFit="1" customWidth="1"/>
    <col min="10502" max="10502" width="19.25" style="45" customWidth="1"/>
    <col min="10503" max="10503" width="13" style="45" customWidth="1"/>
    <col min="10504" max="10504" width="15.75" style="45" customWidth="1"/>
    <col min="10505" max="10505" width="18.375" style="45" customWidth="1"/>
    <col min="10506" max="10506" width="8.375" style="45" customWidth="1"/>
    <col min="10507" max="10507" width="13.625" style="45" customWidth="1"/>
    <col min="10508" max="10508" width="11.875" style="45" customWidth="1"/>
    <col min="10509" max="10509" width="10" style="45" bestFit="1" customWidth="1"/>
    <col min="10510" max="10751" width="9.125" style="45"/>
    <col min="10752" max="10752" width="4.25" style="45" customWidth="1"/>
    <col min="10753" max="10753" width="18.625" style="45" customWidth="1"/>
    <col min="10754" max="10754" width="41.625" style="45" customWidth="1"/>
    <col min="10755" max="10755" width="9.625" style="45" customWidth="1"/>
    <col min="10756" max="10756" width="18.125" style="45" customWidth="1"/>
    <col min="10757" max="10757" width="10.25" style="45" bestFit="1" customWidth="1"/>
    <col min="10758" max="10758" width="19.25" style="45" customWidth="1"/>
    <col min="10759" max="10759" width="13" style="45" customWidth="1"/>
    <col min="10760" max="10760" width="15.75" style="45" customWidth="1"/>
    <col min="10761" max="10761" width="18.375" style="45" customWidth="1"/>
    <col min="10762" max="10762" width="8.375" style="45" customWidth="1"/>
    <col min="10763" max="10763" width="13.625" style="45" customWidth="1"/>
    <col min="10764" max="10764" width="11.875" style="45" customWidth="1"/>
    <col min="10765" max="10765" width="10" style="45" bestFit="1" customWidth="1"/>
    <col min="10766" max="11007" width="9.125" style="45"/>
    <col min="11008" max="11008" width="4.25" style="45" customWidth="1"/>
    <col min="11009" max="11009" width="18.625" style="45" customWidth="1"/>
    <col min="11010" max="11010" width="41.625" style="45" customWidth="1"/>
    <col min="11011" max="11011" width="9.625" style="45" customWidth="1"/>
    <col min="11012" max="11012" width="18.125" style="45" customWidth="1"/>
    <col min="11013" max="11013" width="10.25" style="45" bestFit="1" customWidth="1"/>
    <col min="11014" max="11014" width="19.25" style="45" customWidth="1"/>
    <col min="11015" max="11015" width="13" style="45" customWidth="1"/>
    <col min="11016" max="11016" width="15.75" style="45" customWidth="1"/>
    <col min="11017" max="11017" width="18.375" style="45" customWidth="1"/>
    <col min="11018" max="11018" width="8.375" style="45" customWidth="1"/>
    <col min="11019" max="11019" width="13.625" style="45" customWidth="1"/>
    <col min="11020" max="11020" width="11.875" style="45" customWidth="1"/>
    <col min="11021" max="11021" width="10" style="45" bestFit="1" customWidth="1"/>
    <col min="11022" max="11263" width="9.125" style="45"/>
    <col min="11264" max="11264" width="4.25" style="45" customWidth="1"/>
    <col min="11265" max="11265" width="18.625" style="45" customWidth="1"/>
    <col min="11266" max="11266" width="41.625" style="45" customWidth="1"/>
    <col min="11267" max="11267" width="9.625" style="45" customWidth="1"/>
    <col min="11268" max="11268" width="18.125" style="45" customWidth="1"/>
    <col min="11269" max="11269" width="10.25" style="45" bestFit="1" customWidth="1"/>
    <col min="11270" max="11270" width="19.25" style="45" customWidth="1"/>
    <col min="11271" max="11271" width="13" style="45" customWidth="1"/>
    <col min="11272" max="11272" width="15.75" style="45" customWidth="1"/>
    <col min="11273" max="11273" width="18.375" style="45" customWidth="1"/>
    <col min="11274" max="11274" width="8.375" style="45" customWidth="1"/>
    <col min="11275" max="11275" width="13.625" style="45" customWidth="1"/>
    <col min="11276" max="11276" width="11.875" style="45" customWidth="1"/>
    <col min="11277" max="11277" width="10" style="45" bestFit="1" customWidth="1"/>
    <col min="11278" max="11519" width="9.125" style="45"/>
    <col min="11520" max="11520" width="4.25" style="45" customWidth="1"/>
    <col min="11521" max="11521" width="18.625" style="45" customWidth="1"/>
    <col min="11522" max="11522" width="41.625" style="45" customWidth="1"/>
    <col min="11523" max="11523" width="9.625" style="45" customWidth="1"/>
    <col min="11524" max="11524" width="18.125" style="45" customWidth="1"/>
    <col min="11525" max="11525" width="10.25" style="45" bestFit="1" customWidth="1"/>
    <col min="11526" max="11526" width="19.25" style="45" customWidth="1"/>
    <col min="11527" max="11527" width="13" style="45" customWidth="1"/>
    <col min="11528" max="11528" width="15.75" style="45" customWidth="1"/>
    <col min="11529" max="11529" width="18.375" style="45" customWidth="1"/>
    <col min="11530" max="11530" width="8.375" style="45" customWidth="1"/>
    <col min="11531" max="11531" width="13.625" style="45" customWidth="1"/>
    <col min="11532" max="11532" width="11.875" style="45" customWidth="1"/>
    <col min="11533" max="11533" width="10" style="45" bestFit="1" customWidth="1"/>
    <col min="11534" max="11775" width="9.125" style="45"/>
    <col min="11776" max="11776" width="4.25" style="45" customWidth="1"/>
    <col min="11777" max="11777" width="18.625" style="45" customWidth="1"/>
    <col min="11778" max="11778" width="41.625" style="45" customWidth="1"/>
    <col min="11779" max="11779" width="9.625" style="45" customWidth="1"/>
    <col min="11780" max="11780" width="18.125" style="45" customWidth="1"/>
    <col min="11781" max="11781" width="10.25" style="45" bestFit="1" customWidth="1"/>
    <col min="11782" max="11782" width="19.25" style="45" customWidth="1"/>
    <col min="11783" max="11783" width="13" style="45" customWidth="1"/>
    <col min="11784" max="11784" width="15.75" style="45" customWidth="1"/>
    <col min="11785" max="11785" width="18.375" style="45" customWidth="1"/>
    <col min="11786" max="11786" width="8.375" style="45" customWidth="1"/>
    <col min="11787" max="11787" width="13.625" style="45" customWidth="1"/>
    <col min="11788" max="11788" width="11.875" style="45" customWidth="1"/>
    <col min="11789" max="11789" width="10" style="45" bestFit="1" customWidth="1"/>
    <col min="11790" max="12031" width="9.125" style="45"/>
    <col min="12032" max="12032" width="4.25" style="45" customWidth="1"/>
    <col min="12033" max="12033" width="18.625" style="45" customWidth="1"/>
    <col min="12034" max="12034" width="41.625" style="45" customWidth="1"/>
    <col min="12035" max="12035" width="9.625" style="45" customWidth="1"/>
    <col min="12036" max="12036" width="18.125" style="45" customWidth="1"/>
    <col min="12037" max="12037" width="10.25" style="45" bestFit="1" customWidth="1"/>
    <col min="12038" max="12038" width="19.25" style="45" customWidth="1"/>
    <col min="12039" max="12039" width="13" style="45" customWidth="1"/>
    <col min="12040" max="12040" width="15.75" style="45" customWidth="1"/>
    <col min="12041" max="12041" width="18.375" style="45" customWidth="1"/>
    <col min="12042" max="12042" width="8.375" style="45" customWidth="1"/>
    <col min="12043" max="12043" width="13.625" style="45" customWidth="1"/>
    <col min="12044" max="12044" width="11.875" style="45" customWidth="1"/>
    <col min="12045" max="12045" width="10" style="45" bestFit="1" customWidth="1"/>
    <col min="12046" max="12287" width="9.125" style="45"/>
    <col min="12288" max="12288" width="4.25" style="45" customWidth="1"/>
    <col min="12289" max="12289" width="18.625" style="45" customWidth="1"/>
    <col min="12290" max="12290" width="41.625" style="45" customWidth="1"/>
    <col min="12291" max="12291" width="9.625" style="45" customWidth="1"/>
    <col min="12292" max="12292" width="18.125" style="45" customWidth="1"/>
    <col min="12293" max="12293" width="10.25" style="45" bestFit="1" customWidth="1"/>
    <col min="12294" max="12294" width="19.25" style="45" customWidth="1"/>
    <col min="12295" max="12295" width="13" style="45" customWidth="1"/>
    <col min="12296" max="12296" width="15.75" style="45" customWidth="1"/>
    <col min="12297" max="12297" width="18.375" style="45" customWidth="1"/>
    <col min="12298" max="12298" width="8.375" style="45" customWidth="1"/>
    <col min="12299" max="12299" width="13.625" style="45" customWidth="1"/>
    <col min="12300" max="12300" width="11.875" style="45" customWidth="1"/>
    <col min="12301" max="12301" width="10" style="45" bestFit="1" customWidth="1"/>
    <col min="12302" max="12543" width="9.125" style="45"/>
    <col min="12544" max="12544" width="4.25" style="45" customWidth="1"/>
    <col min="12545" max="12545" width="18.625" style="45" customWidth="1"/>
    <col min="12546" max="12546" width="41.625" style="45" customWidth="1"/>
    <col min="12547" max="12547" width="9.625" style="45" customWidth="1"/>
    <col min="12548" max="12548" width="18.125" style="45" customWidth="1"/>
    <col min="12549" max="12549" width="10.25" style="45" bestFit="1" customWidth="1"/>
    <col min="12550" max="12550" width="19.25" style="45" customWidth="1"/>
    <col min="12551" max="12551" width="13" style="45" customWidth="1"/>
    <col min="12552" max="12552" width="15.75" style="45" customWidth="1"/>
    <col min="12553" max="12553" width="18.375" style="45" customWidth="1"/>
    <col min="12554" max="12554" width="8.375" style="45" customWidth="1"/>
    <col min="12555" max="12555" width="13.625" style="45" customWidth="1"/>
    <col min="12556" max="12556" width="11.875" style="45" customWidth="1"/>
    <col min="12557" max="12557" width="10" style="45" bestFit="1" customWidth="1"/>
    <col min="12558" max="12799" width="9.125" style="45"/>
    <col min="12800" max="12800" width="4.25" style="45" customWidth="1"/>
    <col min="12801" max="12801" width="18.625" style="45" customWidth="1"/>
    <col min="12802" max="12802" width="41.625" style="45" customWidth="1"/>
    <col min="12803" max="12803" width="9.625" style="45" customWidth="1"/>
    <col min="12804" max="12804" width="18.125" style="45" customWidth="1"/>
    <col min="12805" max="12805" width="10.25" style="45" bestFit="1" customWidth="1"/>
    <col min="12806" max="12806" width="19.25" style="45" customWidth="1"/>
    <col min="12807" max="12807" width="13" style="45" customWidth="1"/>
    <col min="12808" max="12808" width="15.75" style="45" customWidth="1"/>
    <col min="12809" max="12809" width="18.375" style="45" customWidth="1"/>
    <col min="12810" max="12810" width="8.375" style="45" customWidth="1"/>
    <col min="12811" max="12811" width="13.625" style="45" customWidth="1"/>
    <col min="12812" max="12812" width="11.875" style="45" customWidth="1"/>
    <col min="12813" max="12813" width="10" style="45" bestFit="1" customWidth="1"/>
    <col min="12814" max="13055" width="9.125" style="45"/>
    <col min="13056" max="13056" width="4.25" style="45" customWidth="1"/>
    <col min="13057" max="13057" width="18.625" style="45" customWidth="1"/>
    <col min="13058" max="13058" width="41.625" style="45" customWidth="1"/>
    <col min="13059" max="13059" width="9.625" style="45" customWidth="1"/>
    <col min="13060" max="13060" width="18.125" style="45" customWidth="1"/>
    <col min="13061" max="13061" width="10.25" style="45" bestFit="1" customWidth="1"/>
    <col min="13062" max="13062" width="19.25" style="45" customWidth="1"/>
    <col min="13063" max="13063" width="13" style="45" customWidth="1"/>
    <col min="13064" max="13064" width="15.75" style="45" customWidth="1"/>
    <col min="13065" max="13065" width="18.375" style="45" customWidth="1"/>
    <col min="13066" max="13066" width="8.375" style="45" customWidth="1"/>
    <col min="13067" max="13067" width="13.625" style="45" customWidth="1"/>
    <col min="13068" max="13068" width="11.875" style="45" customWidth="1"/>
    <col min="13069" max="13069" width="10" style="45" bestFit="1" customWidth="1"/>
    <col min="13070" max="13311" width="9.125" style="45"/>
    <col min="13312" max="13312" width="4.25" style="45" customWidth="1"/>
    <col min="13313" max="13313" width="18.625" style="45" customWidth="1"/>
    <col min="13314" max="13314" width="41.625" style="45" customWidth="1"/>
    <col min="13315" max="13315" width="9.625" style="45" customWidth="1"/>
    <col min="13316" max="13316" width="18.125" style="45" customWidth="1"/>
    <col min="13317" max="13317" width="10.25" style="45" bestFit="1" customWidth="1"/>
    <col min="13318" max="13318" width="19.25" style="45" customWidth="1"/>
    <col min="13319" max="13319" width="13" style="45" customWidth="1"/>
    <col min="13320" max="13320" width="15.75" style="45" customWidth="1"/>
    <col min="13321" max="13321" width="18.375" style="45" customWidth="1"/>
    <col min="13322" max="13322" width="8.375" style="45" customWidth="1"/>
    <col min="13323" max="13323" width="13.625" style="45" customWidth="1"/>
    <col min="13324" max="13324" width="11.875" style="45" customWidth="1"/>
    <col min="13325" max="13325" width="10" style="45" bestFit="1" customWidth="1"/>
    <col min="13326" max="13567" width="9.125" style="45"/>
    <col min="13568" max="13568" width="4.25" style="45" customWidth="1"/>
    <col min="13569" max="13569" width="18.625" style="45" customWidth="1"/>
    <col min="13570" max="13570" width="41.625" style="45" customWidth="1"/>
    <col min="13571" max="13571" width="9.625" style="45" customWidth="1"/>
    <col min="13572" max="13572" width="18.125" style="45" customWidth="1"/>
    <col min="13573" max="13573" width="10.25" style="45" bestFit="1" customWidth="1"/>
    <col min="13574" max="13574" width="19.25" style="45" customWidth="1"/>
    <col min="13575" max="13575" width="13" style="45" customWidth="1"/>
    <col min="13576" max="13576" width="15.75" style="45" customWidth="1"/>
    <col min="13577" max="13577" width="18.375" style="45" customWidth="1"/>
    <col min="13578" max="13578" width="8.375" style="45" customWidth="1"/>
    <col min="13579" max="13579" width="13.625" style="45" customWidth="1"/>
    <col min="13580" max="13580" width="11.875" style="45" customWidth="1"/>
    <col min="13581" max="13581" width="10" style="45" bestFit="1" customWidth="1"/>
    <col min="13582" max="13823" width="9.125" style="45"/>
    <col min="13824" max="13824" width="4.25" style="45" customWidth="1"/>
    <col min="13825" max="13825" width="18.625" style="45" customWidth="1"/>
    <col min="13826" max="13826" width="41.625" style="45" customWidth="1"/>
    <col min="13827" max="13827" width="9.625" style="45" customWidth="1"/>
    <col min="13828" max="13828" width="18.125" style="45" customWidth="1"/>
    <col min="13829" max="13829" width="10.25" style="45" bestFit="1" customWidth="1"/>
    <col min="13830" max="13830" width="19.25" style="45" customWidth="1"/>
    <col min="13831" max="13831" width="13" style="45" customWidth="1"/>
    <col min="13832" max="13832" width="15.75" style="45" customWidth="1"/>
    <col min="13833" max="13833" width="18.375" style="45" customWidth="1"/>
    <col min="13834" max="13834" width="8.375" style="45" customWidth="1"/>
    <col min="13835" max="13835" width="13.625" style="45" customWidth="1"/>
    <col min="13836" max="13836" width="11.875" style="45" customWidth="1"/>
    <col min="13837" max="13837" width="10" style="45" bestFit="1" customWidth="1"/>
    <col min="13838" max="14079" width="9.125" style="45"/>
    <col min="14080" max="14080" width="4.25" style="45" customWidth="1"/>
    <col min="14081" max="14081" width="18.625" style="45" customWidth="1"/>
    <col min="14082" max="14082" width="41.625" style="45" customWidth="1"/>
    <col min="14083" max="14083" width="9.625" style="45" customWidth="1"/>
    <col min="14084" max="14084" width="18.125" style="45" customWidth="1"/>
    <col min="14085" max="14085" width="10.25" style="45" bestFit="1" customWidth="1"/>
    <col min="14086" max="14086" width="19.25" style="45" customWidth="1"/>
    <col min="14087" max="14087" width="13" style="45" customWidth="1"/>
    <col min="14088" max="14088" width="15.75" style="45" customWidth="1"/>
    <col min="14089" max="14089" width="18.375" style="45" customWidth="1"/>
    <col min="14090" max="14090" width="8.375" style="45" customWidth="1"/>
    <col min="14091" max="14091" width="13.625" style="45" customWidth="1"/>
    <col min="14092" max="14092" width="11.875" style="45" customWidth="1"/>
    <col min="14093" max="14093" width="10" style="45" bestFit="1" customWidth="1"/>
    <col min="14094" max="14335" width="9.125" style="45"/>
    <col min="14336" max="14336" width="4.25" style="45" customWidth="1"/>
    <col min="14337" max="14337" width="18.625" style="45" customWidth="1"/>
    <col min="14338" max="14338" width="41.625" style="45" customWidth="1"/>
    <col min="14339" max="14339" width="9.625" style="45" customWidth="1"/>
    <col min="14340" max="14340" width="18.125" style="45" customWidth="1"/>
    <col min="14341" max="14341" width="10.25" style="45" bestFit="1" customWidth="1"/>
    <col min="14342" max="14342" width="19.25" style="45" customWidth="1"/>
    <col min="14343" max="14343" width="13" style="45" customWidth="1"/>
    <col min="14344" max="14344" width="15.75" style="45" customWidth="1"/>
    <col min="14345" max="14345" width="18.375" style="45" customWidth="1"/>
    <col min="14346" max="14346" width="8.375" style="45" customWidth="1"/>
    <col min="14347" max="14347" width="13.625" style="45" customWidth="1"/>
    <col min="14348" max="14348" width="11.875" style="45" customWidth="1"/>
    <col min="14349" max="14349" width="10" style="45" bestFit="1" customWidth="1"/>
    <col min="14350" max="14591" width="9.125" style="45"/>
    <col min="14592" max="14592" width="4.25" style="45" customWidth="1"/>
    <col min="14593" max="14593" width="18.625" style="45" customWidth="1"/>
    <col min="14594" max="14594" width="41.625" style="45" customWidth="1"/>
    <col min="14595" max="14595" width="9.625" style="45" customWidth="1"/>
    <col min="14596" max="14596" width="18.125" style="45" customWidth="1"/>
    <col min="14597" max="14597" width="10.25" style="45" bestFit="1" customWidth="1"/>
    <col min="14598" max="14598" width="19.25" style="45" customWidth="1"/>
    <col min="14599" max="14599" width="13" style="45" customWidth="1"/>
    <col min="14600" max="14600" width="15.75" style="45" customWidth="1"/>
    <col min="14601" max="14601" width="18.375" style="45" customWidth="1"/>
    <col min="14602" max="14602" width="8.375" style="45" customWidth="1"/>
    <col min="14603" max="14603" width="13.625" style="45" customWidth="1"/>
    <col min="14604" max="14604" width="11.875" style="45" customWidth="1"/>
    <col min="14605" max="14605" width="10" style="45" bestFit="1" customWidth="1"/>
    <col min="14606" max="14847" width="9.125" style="45"/>
    <col min="14848" max="14848" width="4.25" style="45" customWidth="1"/>
    <col min="14849" max="14849" width="18.625" style="45" customWidth="1"/>
    <col min="14850" max="14850" width="41.625" style="45" customWidth="1"/>
    <col min="14851" max="14851" width="9.625" style="45" customWidth="1"/>
    <col min="14852" max="14852" width="18.125" style="45" customWidth="1"/>
    <col min="14853" max="14853" width="10.25" style="45" bestFit="1" customWidth="1"/>
    <col min="14854" max="14854" width="19.25" style="45" customWidth="1"/>
    <col min="14855" max="14855" width="13" style="45" customWidth="1"/>
    <col min="14856" max="14856" width="15.75" style="45" customWidth="1"/>
    <col min="14857" max="14857" width="18.375" style="45" customWidth="1"/>
    <col min="14858" max="14858" width="8.375" style="45" customWidth="1"/>
    <col min="14859" max="14859" width="13.625" style="45" customWidth="1"/>
    <col min="14860" max="14860" width="11.875" style="45" customWidth="1"/>
    <col min="14861" max="14861" width="10" style="45" bestFit="1" customWidth="1"/>
    <col min="14862" max="15103" width="9.125" style="45"/>
    <col min="15104" max="15104" width="4.25" style="45" customWidth="1"/>
    <col min="15105" max="15105" width="18.625" style="45" customWidth="1"/>
    <col min="15106" max="15106" width="41.625" style="45" customWidth="1"/>
    <col min="15107" max="15107" width="9.625" style="45" customWidth="1"/>
    <col min="15108" max="15108" width="18.125" style="45" customWidth="1"/>
    <col min="15109" max="15109" width="10.25" style="45" bestFit="1" customWidth="1"/>
    <col min="15110" max="15110" width="19.25" style="45" customWidth="1"/>
    <col min="15111" max="15111" width="13" style="45" customWidth="1"/>
    <col min="15112" max="15112" width="15.75" style="45" customWidth="1"/>
    <col min="15113" max="15113" width="18.375" style="45" customWidth="1"/>
    <col min="15114" max="15114" width="8.375" style="45" customWidth="1"/>
    <col min="15115" max="15115" width="13.625" style="45" customWidth="1"/>
    <col min="15116" max="15116" width="11.875" style="45" customWidth="1"/>
    <col min="15117" max="15117" width="10" style="45" bestFit="1" customWidth="1"/>
    <col min="15118" max="15359" width="9.125" style="45"/>
    <col min="15360" max="15360" width="4.25" style="45" customWidth="1"/>
    <col min="15361" max="15361" width="18.625" style="45" customWidth="1"/>
    <col min="15362" max="15362" width="41.625" style="45" customWidth="1"/>
    <col min="15363" max="15363" width="9.625" style="45" customWidth="1"/>
    <col min="15364" max="15364" width="18.125" style="45" customWidth="1"/>
    <col min="15365" max="15365" width="10.25" style="45" bestFit="1" customWidth="1"/>
    <col min="15366" max="15366" width="19.25" style="45" customWidth="1"/>
    <col min="15367" max="15367" width="13" style="45" customWidth="1"/>
    <col min="15368" max="15368" width="15.75" style="45" customWidth="1"/>
    <col min="15369" max="15369" width="18.375" style="45" customWidth="1"/>
    <col min="15370" max="15370" width="8.375" style="45" customWidth="1"/>
    <col min="15371" max="15371" width="13.625" style="45" customWidth="1"/>
    <col min="15372" max="15372" width="11.875" style="45" customWidth="1"/>
    <col min="15373" max="15373" width="10" style="45" bestFit="1" customWidth="1"/>
    <col min="15374" max="15615" width="9.125" style="45"/>
    <col min="15616" max="15616" width="4.25" style="45" customWidth="1"/>
    <col min="15617" max="15617" width="18.625" style="45" customWidth="1"/>
    <col min="15618" max="15618" width="41.625" style="45" customWidth="1"/>
    <col min="15619" max="15619" width="9.625" style="45" customWidth="1"/>
    <col min="15620" max="15620" width="18.125" style="45" customWidth="1"/>
    <col min="15621" max="15621" width="10.25" style="45" bestFit="1" customWidth="1"/>
    <col min="15622" max="15622" width="19.25" style="45" customWidth="1"/>
    <col min="15623" max="15623" width="13" style="45" customWidth="1"/>
    <col min="15624" max="15624" width="15.75" style="45" customWidth="1"/>
    <col min="15625" max="15625" width="18.375" style="45" customWidth="1"/>
    <col min="15626" max="15626" width="8.375" style="45" customWidth="1"/>
    <col min="15627" max="15627" width="13.625" style="45" customWidth="1"/>
    <col min="15628" max="15628" width="11.875" style="45" customWidth="1"/>
    <col min="15629" max="15629" width="10" style="45" bestFit="1" customWidth="1"/>
    <col min="15630" max="15871" width="9.125" style="45"/>
    <col min="15872" max="15872" width="4.25" style="45" customWidth="1"/>
    <col min="15873" max="15873" width="18.625" style="45" customWidth="1"/>
    <col min="15874" max="15874" width="41.625" style="45" customWidth="1"/>
    <col min="15875" max="15875" width="9.625" style="45" customWidth="1"/>
    <col min="15876" max="15876" width="18.125" style="45" customWidth="1"/>
    <col min="15877" max="15877" width="10.25" style="45" bestFit="1" customWidth="1"/>
    <col min="15878" max="15878" width="19.25" style="45" customWidth="1"/>
    <col min="15879" max="15879" width="13" style="45" customWidth="1"/>
    <col min="15880" max="15880" width="15.75" style="45" customWidth="1"/>
    <col min="15881" max="15881" width="18.375" style="45" customWidth="1"/>
    <col min="15882" max="15882" width="8.375" style="45" customWidth="1"/>
    <col min="15883" max="15883" width="13.625" style="45" customWidth="1"/>
    <col min="15884" max="15884" width="11.875" style="45" customWidth="1"/>
    <col min="15885" max="15885" width="10" style="45" bestFit="1" customWidth="1"/>
    <col min="15886" max="16127" width="9.125" style="45"/>
    <col min="16128" max="16128" width="4.25" style="45" customWidth="1"/>
    <col min="16129" max="16129" width="18.625" style="45" customWidth="1"/>
    <col min="16130" max="16130" width="41.625" style="45" customWidth="1"/>
    <col min="16131" max="16131" width="9.625" style="45" customWidth="1"/>
    <col min="16132" max="16132" width="18.125" style="45" customWidth="1"/>
    <col min="16133" max="16133" width="10.25" style="45" bestFit="1" customWidth="1"/>
    <col min="16134" max="16134" width="19.25" style="45" customWidth="1"/>
    <col min="16135" max="16135" width="13" style="45" customWidth="1"/>
    <col min="16136" max="16136" width="15.75" style="45" customWidth="1"/>
    <col min="16137" max="16137" width="18.375" style="45" customWidth="1"/>
    <col min="16138" max="16138" width="8.375" style="45" customWidth="1"/>
    <col min="16139" max="16139" width="13.625" style="45" customWidth="1"/>
    <col min="16140" max="16140" width="11.875" style="45" customWidth="1"/>
    <col min="16141" max="16141" width="10" style="45" bestFit="1" customWidth="1"/>
    <col min="16142" max="16384" width="9.125" style="45"/>
  </cols>
  <sheetData>
    <row r="2" spans="1:235" s="70" customFormat="1" ht="9.75" customHeight="1">
      <c r="A2" s="78"/>
      <c r="B2" s="76"/>
      <c r="C2" s="72"/>
      <c r="D2" s="78"/>
      <c r="H2" s="166"/>
      <c r="I2" s="167"/>
      <c r="J2" s="172"/>
    </row>
    <row r="3" spans="1:235" s="32" customFormat="1" ht="37.5" customHeight="1">
      <c r="A3" s="372"/>
      <c r="B3" s="372"/>
      <c r="C3" s="372"/>
      <c r="D3" s="57"/>
      <c r="E3" s="372"/>
      <c r="F3" s="372"/>
      <c r="G3" s="372"/>
      <c r="J3" s="342"/>
      <c r="K3" s="342"/>
      <c r="L3" s="342"/>
      <c r="M3" s="34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</row>
    <row r="4" spans="1:235" s="48" customFormat="1" ht="30.75" customHeight="1">
      <c r="A4" s="346" t="s">
        <v>396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235" s="18" customFormat="1" ht="31.5" customHeight="1">
      <c r="A5" s="345" t="s">
        <v>20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235" s="49" customFormat="1" ht="42" customHeight="1">
      <c r="A6" s="344" t="s">
        <v>21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</row>
    <row r="7" spans="1:235" s="18" customFormat="1" ht="29.25" customHeight="1">
      <c r="A7" s="343" t="s">
        <v>397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</row>
    <row r="8" spans="1:235" s="14" customFormat="1" ht="26.25" customHeight="1">
      <c r="A8" s="162" t="s">
        <v>0</v>
      </c>
      <c r="B8" s="360" t="s">
        <v>5</v>
      </c>
      <c r="C8" s="362" t="s">
        <v>3</v>
      </c>
      <c r="D8" s="360" t="s">
        <v>6</v>
      </c>
      <c r="E8" s="360" t="s">
        <v>1</v>
      </c>
      <c r="F8" s="347" t="s">
        <v>22</v>
      </c>
      <c r="G8" s="348"/>
      <c r="H8" s="360" t="s">
        <v>2</v>
      </c>
      <c r="I8" s="347" t="s">
        <v>18</v>
      </c>
      <c r="J8" s="348"/>
    </row>
    <row r="9" spans="1:235" s="14" customFormat="1" ht="16.5" customHeight="1">
      <c r="A9" s="162"/>
      <c r="B9" s="361"/>
      <c r="C9" s="363"/>
      <c r="D9" s="361"/>
      <c r="E9" s="361"/>
      <c r="F9" s="19" t="s">
        <v>398</v>
      </c>
      <c r="G9" s="19" t="s">
        <v>399</v>
      </c>
      <c r="H9" s="361"/>
      <c r="I9" s="19" t="s">
        <v>398</v>
      </c>
      <c r="J9" s="19" t="s">
        <v>399</v>
      </c>
    </row>
    <row r="10" spans="1:235" s="80" customFormat="1" ht="13.5" customHeight="1">
      <c r="A10" s="7">
        <v>1</v>
      </c>
      <c r="B10" s="163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235" s="80" customFormat="1" ht="27" customHeight="1">
      <c r="A11" s="7">
        <v>1</v>
      </c>
      <c r="B11" s="173"/>
      <c r="C11" s="8" t="s">
        <v>23</v>
      </c>
      <c r="D11" s="7"/>
      <c r="E11" s="7"/>
      <c r="F11" s="7"/>
      <c r="G11" s="7"/>
      <c r="H11" s="7"/>
      <c r="I11" s="7"/>
      <c r="J11" s="7"/>
    </row>
    <row r="12" spans="1:235" s="80" customFormat="1" ht="15" customHeight="1">
      <c r="A12" s="40">
        <v>2</v>
      </c>
      <c r="B12" s="349" t="s">
        <v>24</v>
      </c>
      <c r="C12" s="350"/>
      <c r="D12" s="84"/>
      <c r="E12" s="40"/>
      <c r="F12" s="40"/>
      <c r="G12" s="40"/>
      <c r="H12" s="40"/>
      <c r="I12" s="174"/>
      <c r="J12" s="174"/>
    </row>
    <row r="13" spans="1:235" s="80" customFormat="1" ht="18.75" customHeight="1">
      <c r="A13" s="351">
        <v>3</v>
      </c>
      <c r="B13" s="354" t="s">
        <v>25</v>
      </c>
      <c r="C13" s="39" t="s">
        <v>26</v>
      </c>
      <c r="D13" s="86"/>
      <c r="E13" s="40" t="s">
        <v>347</v>
      </c>
      <c r="F13" s="41">
        <v>8</v>
      </c>
      <c r="G13" s="41">
        <v>9</v>
      </c>
      <c r="H13" s="40" t="s">
        <v>27</v>
      </c>
      <c r="I13" s="41">
        <v>10</v>
      </c>
      <c r="J13" s="41">
        <v>10</v>
      </c>
    </row>
    <row r="14" spans="1:235" s="85" customFormat="1" ht="22.5" customHeight="1">
      <c r="A14" s="352"/>
      <c r="B14" s="355"/>
      <c r="C14" s="39" t="s">
        <v>400</v>
      </c>
      <c r="D14" s="86"/>
      <c r="E14" s="40" t="s">
        <v>348</v>
      </c>
      <c r="F14" s="41">
        <v>8</v>
      </c>
      <c r="G14" s="41">
        <v>0</v>
      </c>
      <c r="H14" s="40" t="s">
        <v>19</v>
      </c>
      <c r="I14" s="41">
        <v>8</v>
      </c>
      <c r="J14" s="41">
        <v>0</v>
      </c>
    </row>
    <row r="15" spans="1:235" s="85" customFormat="1" ht="21" customHeight="1">
      <c r="A15" s="352"/>
      <c r="B15" s="355"/>
      <c r="C15" s="39" t="s">
        <v>28</v>
      </c>
      <c r="D15" s="86"/>
      <c r="E15" s="40" t="s">
        <v>401</v>
      </c>
      <c r="F15" s="41">
        <v>8</v>
      </c>
      <c r="G15" s="41">
        <v>8</v>
      </c>
      <c r="H15" s="40" t="s">
        <v>27</v>
      </c>
      <c r="I15" s="41">
        <v>8</v>
      </c>
      <c r="J15" s="41">
        <v>4</v>
      </c>
    </row>
    <row r="16" spans="1:235" s="85" customFormat="1" ht="15" customHeight="1">
      <c r="A16" s="353"/>
      <c r="B16" s="356"/>
      <c r="C16" s="11" t="s">
        <v>29</v>
      </c>
      <c r="D16" s="84">
        <v>2</v>
      </c>
      <c r="E16" s="175"/>
      <c r="F16" s="176"/>
      <c r="G16" s="176"/>
      <c r="H16" s="114"/>
      <c r="I16" s="177"/>
      <c r="J16" s="177"/>
    </row>
    <row r="17" spans="1:10" s="85" customFormat="1" ht="27.75" customHeight="1">
      <c r="A17" s="351">
        <v>4</v>
      </c>
      <c r="B17" s="357" t="s">
        <v>30</v>
      </c>
      <c r="C17" s="114" t="s">
        <v>31</v>
      </c>
      <c r="D17" s="178"/>
      <c r="E17" s="12" t="s">
        <v>402</v>
      </c>
      <c r="F17" s="41">
        <v>5</v>
      </c>
      <c r="G17" s="41">
        <v>4</v>
      </c>
      <c r="H17" s="34" t="s">
        <v>32</v>
      </c>
      <c r="I17" s="41">
        <v>5</v>
      </c>
      <c r="J17" s="41">
        <v>10</v>
      </c>
    </row>
    <row r="18" spans="1:10" s="85" customFormat="1" ht="29.25" customHeight="1">
      <c r="A18" s="352"/>
      <c r="B18" s="358"/>
      <c r="C18" s="114" t="s">
        <v>33</v>
      </c>
      <c r="D18" s="179"/>
      <c r="E18" s="12" t="s">
        <v>34</v>
      </c>
      <c r="F18" s="41">
        <v>5</v>
      </c>
      <c r="G18" s="41">
        <v>0</v>
      </c>
      <c r="H18" s="34" t="s">
        <v>35</v>
      </c>
      <c r="I18" s="41">
        <v>5</v>
      </c>
      <c r="J18" s="41">
        <v>0</v>
      </c>
    </row>
    <row r="19" spans="1:10" s="85" customFormat="1" ht="25.5" customHeight="1">
      <c r="A19" s="352"/>
      <c r="B19" s="358"/>
      <c r="C19" s="37" t="s">
        <v>36</v>
      </c>
      <c r="D19" s="96"/>
      <c r="E19" s="12" t="s">
        <v>37</v>
      </c>
      <c r="F19" s="41">
        <v>6</v>
      </c>
      <c r="G19" s="41">
        <v>0</v>
      </c>
      <c r="H19" s="34" t="s">
        <v>38</v>
      </c>
      <c r="I19" s="41">
        <v>3</v>
      </c>
      <c r="J19" s="41">
        <v>0</v>
      </c>
    </row>
    <row r="20" spans="1:10" s="85" customFormat="1" ht="29.25" customHeight="1">
      <c r="A20" s="352"/>
      <c r="B20" s="358"/>
      <c r="C20" s="114" t="s">
        <v>349</v>
      </c>
      <c r="D20" s="179"/>
      <c r="E20" s="12" t="s">
        <v>39</v>
      </c>
      <c r="F20" s="41">
        <v>5</v>
      </c>
      <c r="G20" s="41">
        <v>0</v>
      </c>
      <c r="H20" s="34" t="s">
        <v>433</v>
      </c>
      <c r="I20" s="41">
        <v>3</v>
      </c>
      <c r="J20" s="41">
        <v>0</v>
      </c>
    </row>
    <row r="21" spans="1:10" s="85" customFormat="1" ht="19.5" customHeight="1">
      <c r="A21" s="353"/>
      <c r="B21" s="359"/>
      <c r="C21" s="11" t="s">
        <v>29</v>
      </c>
      <c r="D21" s="84">
        <v>1</v>
      </c>
      <c r="E21" s="175"/>
      <c r="F21" s="176"/>
      <c r="G21" s="176"/>
      <c r="H21" s="114"/>
      <c r="I21" s="177"/>
      <c r="J21" s="177"/>
    </row>
    <row r="22" spans="1:10" s="85" customFormat="1" ht="21" customHeight="1">
      <c r="A22" s="351">
        <v>5</v>
      </c>
      <c r="B22" s="357" t="s">
        <v>128</v>
      </c>
      <c r="C22" s="39" t="s">
        <v>391</v>
      </c>
      <c r="D22" s="84"/>
      <c r="E22" s="40" t="s">
        <v>403</v>
      </c>
      <c r="F22" s="41">
        <v>7</v>
      </c>
      <c r="G22" s="41">
        <v>6</v>
      </c>
      <c r="H22" s="41" t="s">
        <v>42</v>
      </c>
      <c r="I22" s="41">
        <v>3</v>
      </c>
      <c r="J22" s="41">
        <v>2</v>
      </c>
    </row>
    <row r="23" spans="1:10" s="85" customFormat="1" ht="26.25" customHeight="1">
      <c r="A23" s="352"/>
      <c r="B23" s="358"/>
      <c r="C23" s="39" t="s">
        <v>351</v>
      </c>
      <c r="D23" s="86"/>
      <c r="E23" s="40" t="s">
        <v>352</v>
      </c>
      <c r="F23" s="41">
        <v>15</v>
      </c>
      <c r="G23" s="41"/>
      <c r="H23" s="40" t="s">
        <v>432</v>
      </c>
      <c r="I23" s="41">
        <v>3</v>
      </c>
      <c r="J23" s="41">
        <v>2</v>
      </c>
    </row>
    <row r="24" spans="1:10" s="85" customFormat="1" ht="31.5" customHeight="1">
      <c r="A24" s="352"/>
      <c r="B24" s="358"/>
      <c r="C24" s="39" t="s">
        <v>73</v>
      </c>
      <c r="D24" s="86"/>
      <c r="E24" s="40" t="s">
        <v>353</v>
      </c>
      <c r="F24" s="41">
        <v>15</v>
      </c>
      <c r="G24" s="41"/>
      <c r="H24" s="40" t="s">
        <v>432</v>
      </c>
      <c r="I24" s="41">
        <v>2</v>
      </c>
      <c r="J24" s="41">
        <v>2</v>
      </c>
    </row>
    <row r="25" spans="1:10" s="85" customFormat="1" ht="30.75" customHeight="1">
      <c r="A25" s="352"/>
      <c r="B25" s="358"/>
      <c r="C25" s="39" t="s">
        <v>43</v>
      </c>
      <c r="D25" s="86"/>
      <c r="E25" s="40" t="s">
        <v>354</v>
      </c>
      <c r="F25" s="41">
        <v>15</v>
      </c>
      <c r="G25" s="41"/>
      <c r="H25" s="40" t="s">
        <v>432</v>
      </c>
      <c r="I25" s="41">
        <v>2</v>
      </c>
      <c r="J25" s="41">
        <v>2</v>
      </c>
    </row>
    <row r="26" spans="1:10" s="85" customFormat="1" ht="28.5" customHeight="1">
      <c r="A26" s="352"/>
      <c r="B26" s="358"/>
      <c r="C26" s="39" t="s">
        <v>41</v>
      </c>
      <c r="D26" s="86"/>
      <c r="E26" s="40" t="s">
        <v>355</v>
      </c>
      <c r="F26" s="41">
        <v>15</v>
      </c>
      <c r="G26" s="41"/>
      <c r="H26" s="40" t="s">
        <v>432</v>
      </c>
      <c r="I26" s="41">
        <v>7</v>
      </c>
      <c r="J26" s="41">
        <v>7</v>
      </c>
    </row>
    <row r="27" spans="1:10" s="85" customFormat="1" ht="18" customHeight="1">
      <c r="A27" s="353"/>
      <c r="B27" s="359"/>
      <c r="C27" s="11" t="s">
        <v>29</v>
      </c>
      <c r="D27" s="84">
        <v>5</v>
      </c>
      <c r="E27" s="40"/>
      <c r="F27" s="41"/>
      <c r="G27" s="41"/>
      <c r="H27" s="40"/>
      <c r="I27" s="41"/>
      <c r="J27" s="41"/>
    </row>
    <row r="28" spans="1:10" s="85" customFormat="1" ht="31.5" customHeight="1">
      <c r="A28" s="351">
        <v>6</v>
      </c>
      <c r="B28" s="357" t="s">
        <v>44</v>
      </c>
      <c r="C28" s="39" t="s">
        <v>45</v>
      </c>
      <c r="D28" s="86"/>
      <c r="E28" s="40" t="s">
        <v>404</v>
      </c>
      <c r="F28" s="41">
        <v>10</v>
      </c>
      <c r="G28" s="41">
        <v>7</v>
      </c>
      <c r="H28" s="40" t="s">
        <v>46</v>
      </c>
      <c r="I28" s="41">
        <v>5</v>
      </c>
      <c r="J28" s="41">
        <v>5</v>
      </c>
    </row>
    <row r="29" spans="1:10" s="85" customFormat="1" ht="31.5" customHeight="1">
      <c r="A29" s="352"/>
      <c r="B29" s="358"/>
      <c r="C29" s="39" t="s">
        <v>405</v>
      </c>
      <c r="D29" s="86"/>
      <c r="E29" s="40" t="s">
        <v>290</v>
      </c>
      <c r="F29" s="41">
        <v>0</v>
      </c>
      <c r="G29" s="41">
        <v>5</v>
      </c>
      <c r="H29" s="40" t="s">
        <v>46</v>
      </c>
      <c r="I29" s="41">
        <v>0</v>
      </c>
      <c r="J29" s="41">
        <v>4</v>
      </c>
    </row>
    <row r="30" spans="1:10" s="85" customFormat="1" ht="18" customHeight="1">
      <c r="A30" s="353"/>
      <c r="B30" s="359"/>
      <c r="C30" s="11" t="s">
        <v>29</v>
      </c>
      <c r="D30" s="84">
        <v>2</v>
      </c>
      <c r="E30" s="180"/>
      <c r="F30" s="181"/>
      <c r="G30" s="181"/>
      <c r="H30" s="181"/>
      <c r="I30" s="181"/>
      <c r="J30" s="181"/>
    </row>
    <row r="31" spans="1:10" s="85" customFormat="1" ht="29.25" customHeight="1">
      <c r="A31" s="351">
        <v>7</v>
      </c>
      <c r="B31" s="357" t="s">
        <v>47</v>
      </c>
      <c r="C31" s="39" t="s">
        <v>357</v>
      </c>
      <c r="D31" s="86"/>
      <c r="E31" s="40" t="s">
        <v>358</v>
      </c>
      <c r="F31" s="41">
        <v>8</v>
      </c>
      <c r="G31" s="41">
        <v>8</v>
      </c>
      <c r="H31" s="40" t="s">
        <v>48</v>
      </c>
      <c r="I31" s="40">
        <v>12</v>
      </c>
      <c r="J31" s="40">
        <v>13</v>
      </c>
    </row>
    <row r="32" spans="1:10" s="85" customFormat="1" ht="27.6" customHeight="1">
      <c r="A32" s="352"/>
      <c r="B32" s="358"/>
      <c r="C32" s="39" t="s">
        <v>49</v>
      </c>
      <c r="D32" s="92"/>
      <c r="E32" s="40" t="s">
        <v>359</v>
      </c>
      <c r="F32" s="41">
        <v>5</v>
      </c>
      <c r="G32" s="41">
        <v>5</v>
      </c>
      <c r="H32" s="34" t="s">
        <v>50</v>
      </c>
      <c r="I32" s="41">
        <v>6</v>
      </c>
      <c r="J32" s="41">
        <v>7</v>
      </c>
    </row>
    <row r="33" spans="1:10" s="85" customFormat="1" ht="30" customHeight="1">
      <c r="A33" s="352"/>
      <c r="B33" s="358"/>
      <c r="C33" s="39" t="s">
        <v>51</v>
      </c>
      <c r="D33" s="92"/>
      <c r="E33" s="40" t="s">
        <v>52</v>
      </c>
      <c r="F33" s="41">
        <v>4</v>
      </c>
      <c r="G33" s="41">
        <v>0</v>
      </c>
      <c r="H33" s="34" t="s">
        <v>50</v>
      </c>
      <c r="I33" s="41">
        <v>6</v>
      </c>
      <c r="J33" s="41">
        <v>0</v>
      </c>
    </row>
    <row r="34" spans="1:10" s="85" customFormat="1" ht="28.15" customHeight="1">
      <c r="A34" s="352"/>
      <c r="B34" s="358"/>
      <c r="C34" s="39" t="s">
        <v>360</v>
      </c>
      <c r="D34" s="84"/>
      <c r="E34" s="40" t="s">
        <v>430</v>
      </c>
      <c r="F34" s="41">
        <v>7</v>
      </c>
      <c r="G34" s="41">
        <v>7</v>
      </c>
      <c r="H34" s="40" t="s">
        <v>429</v>
      </c>
      <c r="I34" s="41">
        <v>6</v>
      </c>
      <c r="J34" s="41">
        <v>6</v>
      </c>
    </row>
    <row r="35" spans="1:10" s="85" customFormat="1" ht="28.15" customHeight="1">
      <c r="A35" s="352"/>
      <c r="B35" s="358"/>
      <c r="C35" s="39" t="s">
        <v>351</v>
      </c>
      <c r="D35" s="84"/>
      <c r="E35" s="40" t="s">
        <v>361</v>
      </c>
      <c r="F35" s="41">
        <v>7</v>
      </c>
      <c r="G35" s="41">
        <v>7</v>
      </c>
      <c r="H35" s="40" t="s">
        <v>429</v>
      </c>
      <c r="I35" s="41">
        <v>6</v>
      </c>
      <c r="J35" s="41">
        <v>6</v>
      </c>
    </row>
    <row r="36" spans="1:10" s="85" customFormat="1" ht="28.15" customHeight="1">
      <c r="A36" s="352"/>
      <c r="B36" s="358"/>
      <c r="C36" s="39" t="s">
        <v>45</v>
      </c>
      <c r="D36" s="84"/>
      <c r="E36" s="40" t="s">
        <v>362</v>
      </c>
      <c r="F36" s="41">
        <v>7</v>
      </c>
      <c r="G36" s="41">
        <v>7</v>
      </c>
      <c r="H36" s="40" t="s">
        <v>429</v>
      </c>
      <c r="I36" s="41">
        <v>12</v>
      </c>
      <c r="J36" s="41">
        <v>12</v>
      </c>
    </row>
    <row r="37" spans="1:10" s="85" customFormat="1" ht="28.15" customHeight="1">
      <c r="A37" s="352"/>
      <c r="B37" s="358"/>
      <c r="C37" s="39" t="s">
        <v>356</v>
      </c>
      <c r="D37" s="84"/>
      <c r="E37" s="40" t="s">
        <v>363</v>
      </c>
      <c r="F37" s="41">
        <v>7</v>
      </c>
      <c r="G37" s="41">
        <v>7</v>
      </c>
      <c r="H37" s="40" t="s">
        <v>429</v>
      </c>
      <c r="I37" s="41">
        <v>12</v>
      </c>
      <c r="J37" s="41">
        <v>12</v>
      </c>
    </row>
    <row r="38" spans="1:10" s="85" customFormat="1" ht="15" customHeight="1">
      <c r="A38" s="353"/>
      <c r="B38" s="359"/>
      <c r="C38" s="11" t="s">
        <v>29</v>
      </c>
      <c r="D38" s="84">
        <v>6</v>
      </c>
      <c r="E38" s="180"/>
      <c r="F38" s="181"/>
      <c r="G38" s="181"/>
      <c r="H38" s="181"/>
      <c r="I38" s="181"/>
      <c r="J38" s="181"/>
    </row>
    <row r="39" spans="1:10" s="85" customFormat="1" ht="27.75" customHeight="1">
      <c r="A39" s="351">
        <v>8</v>
      </c>
      <c r="B39" s="357" t="s">
        <v>406</v>
      </c>
      <c r="C39" s="39" t="s">
        <v>82</v>
      </c>
      <c r="D39" s="86"/>
      <c r="E39" s="40" t="s">
        <v>407</v>
      </c>
      <c r="F39" s="41">
        <v>10</v>
      </c>
      <c r="G39" s="41">
        <v>11</v>
      </c>
      <c r="H39" s="40" t="s">
        <v>46</v>
      </c>
      <c r="I39" s="41">
        <v>4</v>
      </c>
      <c r="J39" s="41">
        <v>4</v>
      </c>
    </row>
    <row r="40" spans="1:10" s="85" customFormat="1" ht="17.25" customHeight="1">
      <c r="A40" s="353"/>
      <c r="B40" s="359"/>
      <c r="C40" s="11" t="s">
        <v>29</v>
      </c>
      <c r="D40" s="84">
        <v>1</v>
      </c>
      <c r="E40" s="175"/>
      <c r="F40" s="181"/>
      <c r="G40" s="181"/>
      <c r="H40" s="181"/>
      <c r="I40" s="181"/>
      <c r="J40" s="181"/>
    </row>
    <row r="41" spans="1:10" s="85" customFormat="1" ht="39" customHeight="1">
      <c r="A41" s="351">
        <v>9</v>
      </c>
      <c r="B41" s="357" t="s">
        <v>12</v>
      </c>
      <c r="C41" s="39" t="s">
        <v>364</v>
      </c>
      <c r="D41" s="84"/>
      <c r="E41" s="41" t="s">
        <v>365</v>
      </c>
      <c r="F41" s="40">
        <v>11</v>
      </c>
      <c r="G41" s="40">
        <v>11</v>
      </c>
      <c r="H41" s="40" t="s">
        <v>54</v>
      </c>
      <c r="I41" s="40">
        <v>10</v>
      </c>
      <c r="J41" s="40">
        <v>12</v>
      </c>
    </row>
    <row r="42" spans="1:10" s="85" customFormat="1" ht="36.75" customHeight="1">
      <c r="A42" s="352"/>
      <c r="B42" s="358"/>
      <c r="C42" s="39" t="s">
        <v>366</v>
      </c>
      <c r="D42" s="84"/>
      <c r="E42" s="40" t="s">
        <v>431</v>
      </c>
      <c r="F42" s="40">
        <v>21</v>
      </c>
      <c r="G42" s="40">
        <v>21</v>
      </c>
      <c r="H42" s="40" t="s">
        <v>54</v>
      </c>
      <c r="I42" s="40">
        <v>10</v>
      </c>
      <c r="J42" s="40">
        <v>12</v>
      </c>
    </row>
    <row r="43" spans="1:10" s="85" customFormat="1" ht="33" customHeight="1">
      <c r="A43" s="352"/>
      <c r="B43" s="358"/>
      <c r="C43" s="39" t="s">
        <v>367</v>
      </c>
      <c r="D43" s="84"/>
      <c r="E43" s="41" t="s">
        <v>368</v>
      </c>
      <c r="F43" s="40">
        <v>20</v>
      </c>
      <c r="G43" s="40">
        <v>20</v>
      </c>
      <c r="H43" s="40" t="s">
        <v>54</v>
      </c>
      <c r="I43" s="40">
        <v>6</v>
      </c>
      <c r="J43" s="40">
        <v>6</v>
      </c>
    </row>
    <row r="44" spans="1:10" s="85" customFormat="1" ht="37.5" customHeight="1">
      <c r="A44" s="352"/>
      <c r="B44" s="358"/>
      <c r="C44" s="39" t="s">
        <v>356</v>
      </c>
      <c r="D44" s="84"/>
      <c r="E44" s="41" t="s">
        <v>369</v>
      </c>
      <c r="F44" s="40">
        <v>10</v>
      </c>
      <c r="G44" s="40">
        <v>10</v>
      </c>
      <c r="H44" s="40" t="s">
        <v>54</v>
      </c>
      <c r="I44" s="40">
        <v>12</v>
      </c>
      <c r="J44" s="40">
        <v>12</v>
      </c>
    </row>
    <row r="45" spans="1:10" s="85" customFormat="1" ht="18" customHeight="1">
      <c r="A45" s="182">
        <v>10</v>
      </c>
      <c r="B45" s="359"/>
      <c r="C45" s="11" t="s">
        <v>29</v>
      </c>
      <c r="D45" s="84">
        <v>4</v>
      </c>
      <c r="E45" s="40"/>
      <c r="F45" s="41"/>
      <c r="G45" s="41"/>
      <c r="H45" s="41"/>
      <c r="I45" s="41"/>
      <c r="J45" s="41"/>
    </row>
    <row r="46" spans="1:10" s="85" customFormat="1" ht="15" customHeight="1">
      <c r="A46" s="40">
        <v>11</v>
      </c>
      <c r="B46" s="366" t="s">
        <v>370</v>
      </c>
      <c r="C46" s="367"/>
      <c r="D46" s="183">
        <f>SUM(D12:D45)</f>
        <v>21</v>
      </c>
      <c r="E46" s="40"/>
      <c r="F46" s="41"/>
      <c r="G46" s="41"/>
      <c r="H46" s="40"/>
      <c r="I46" s="177"/>
      <c r="J46" s="177"/>
    </row>
    <row r="47" spans="1:10" s="85" customFormat="1" ht="19.5" customHeight="1">
      <c r="A47" s="40">
        <v>12</v>
      </c>
      <c r="B47" s="349" t="s">
        <v>56</v>
      </c>
      <c r="C47" s="373"/>
      <c r="D47" s="350"/>
      <c r="E47" s="181"/>
      <c r="F47" s="181"/>
      <c r="G47" s="181"/>
      <c r="H47" s="181"/>
      <c r="I47" s="181"/>
      <c r="J47" s="181"/>
    </row>
    <row r="48" spans="1:10" s="85" customFormat="1" ht="18.75" customHeight="1">
      <c r="A48" s="374">
        <v>13</v>
      </c>
      <c r="B48" s="377" t="s">
        <v>60</v>
      </c>
      <c r="C48" s="184" t="s">
        <v>41</v>
      </c>
      <c r="D48" s="185"/>
      <c r="E48" s="186" t="s">
        <v>61</v>
      </c>
      <c r="F48" s="187">
        <v>14</v>
      </c>
      <c r="G48" s="187">
        <v>0</v>
      </c>
      <c r="H48" s="186" t="s">
        <v>62</v>
      </c>
      <c r="I48" s="188">
        <v>13</v>
      </c>
      <c r="J48" s="188">
        <v>0</v>
      </c>
    </row>
    <row r="49" spans="1:10" s="85" customFormat="1" ht="18.75" customHeight="1">
      <c r="A49" s="375"/>
      <c r="B49" s="378"/>
      <c r="C49" s="184" t="s">
        <v>26</v>
      </c>
      <c r="D49" s="185"/>
      <c r="E49" s="186" t="s">
        <v>53</v>
      </c>
      <c r="F49" s="187">
        <v>14</v>
      </c>
      <c r="G49" s="187">
        <v>0</v>
      </c>
      <c r="H49" s="186" t="s">
        <v>62</v>
      </c>
      <c r="I49" s="188">
        <v>13</v>
      </c>
      <c r="J49" s="188">
        <v>0</v>
      </c>
    </row>
    <row r="50" spans="1:10" s="85" customFormat="1" ht="27.75" customHeight="1">
      <c r="A50" s="375"/>
      <c r="B50" s="378"/>
      <c r="C50" s="184" t="s">
        <v>63</v>
      </c>
      <c r="D50" s="185"/>
      <c r="E50" s="186" t="s">
        <v>408</v>
      </c>
      <c r="F50" s="187">
        <v>12</v>
      </c>
      <c r="G50" s="187">
        <v>15</v>
      </c>
      <c r="H50" s="186" t="s">
        <v>65</v>
      </c>
      <c r="I50" s="188">
        <v>12</v>
      </c>
      <c r="J50" s="188">
        <v>8</v>
      </c>
    </row>
    <row r="51" spans="1:10" s="85" customFormat="1" ht="27" customHeight="1">
      <c r="A51" s="375"/>
      <c r="B51" s="378"/>
      <c r="C51" s="184" t="s">
        <v>409</v>
      </c>
      <c r="D51" s="185"/>
      <c r="E51" s="186" t="s">
        <v>410</v>
      </c>
      <c r="F51" s="187">
        <v>0</v>
      </c>
      <c r="G51" s="187">
        <v>21</v>
      </c>
      <c r="H51" s="186" t="s">
        <v>62</v>
      </c>
      <c r="I51" s="188">
        <v>0</v>
      </c>
      <c r="J51" s="188">
        <v>11</v>
      </c>
    </row>
    <row r="52" spans="1:10" s="85" customFormat="1" ht="24.75" customHeight="1">
      <c r="A52" s="375"/>
      <c r="B52" s="378"/>
      <c r="C52" s="184" t="s">
        <v>411</v>
      </c>
      <c r="D52" s="185"/>
      <c r="E52" s="186" t="s">
        <v>412</v>
      </c>
      <c r="F52" s="187">
        <v>0</v>
      </c>
      <c r="G52" s="187">
        <v>13</v>
      </c>
      <c r="H52" s="186" t="s">
        <v>62</v>
      </c>
      <c r="I52" s="188">
        <v>0</v>
      </c>
      <c r="J52" s="188">
        <v>6</v>
      </c>
    </row>
    <row r="53" spans="1:10" s="85" customFormat="1" ht="27.75" customHeight="1">
      <c r="A53" s="375"/>
      <c r="B53" s="378"/>
      <c r="C53" s="184" t="s">
        <v>413</v>
      </c>
      <c r="D53" s="185"/>
      <c r="E53" s="186" t="s">
        <v>414</v>
      </c>
      <c r="F53" s="187">
        <v>0</v>
      </c>
      <c r="G53" s="187">
        <v>20</v>
      </c>
      <c r="H53" s="186" t="s">
        <v>62</v>
      </c>
      <c r="I53" s="188">
        <v>0</v>
      </c>
      <c r="J53" s="188">
        <v>12</v>
      </c>
    </row>
    <row r="54" spans="1:10" s="85" customFormat="1" ht="19.5" customHeight="1">
      <c r="A54" s="376"/>
      <c r="B54" s="379"/>
      <c r="C54" s="11" t="s">
        <v>29</v>
      </c>
      <c r="D54" s="84">
        <v>4</v>
      </c>
      <c r="E54" s="175"/>
      <c r="F54" s="11"/>
      <c r="G54" s="11"/>
      <c r="H54" s="181"/>
      <c r="I54" s="11"/>
      <c r="J54" s="11"/>
    </row>
    <row r="55" spans="1:10" s="85" customFormat="1" ht="15" customHeight="1">
      <c r="A55" s="351">
        <v>14</v>
      </c>
      <c r="B55" s="380" t="s">
        <v>7</v>
      </c>
      <c r="C55" s="39" t="s">
        <v>69</v>
      </c>
      <c r="D55" s="86"/>
      <c r="E55" s="40" t="s">
        <v>70</v>
      </c>
      <c r="F55" s="40">
        <v>8</v>
      </c>
      <c r="G55" s="40">
        <v>8</v>
      </c>
      <c r="H55" s="40" t="s">
        <v>71</v>
      </c>
      <c r="I55" s="189" t="s">
        <v>312</v>
      </c>
      <c r="J55" s="189" t="s">
        <v>312</v>
      </c>
    </row>
    <row r="56" spans="1:10" s="85" customFormat="1" ht="15" customHeight="1">
      <c r="A56" s="352"/>
      <c r="B56" s="381"/>
      <c r="C56" s="39" t="s">
        <v>72</v>
      </c>
      <c r="D56" s="86"/>
      <c r="E56" s="40" t="s">
        <v>415</v>
      </c>
      <c r="F56" s="40">
        <v>18</v>
      </c>
      <c r="G56" s="40">
        <v>15</v>
      </c>
      <c r="H56" s="40" t="s">
        <v>71</v>
      </c>
      <c r="I56" s="189" t="s">
        <v>312</v>
      </c>
      <c r="J56" s="189" t="s">
        <v>312</v>
      </c>
    </row>
    <row r="57" spans="1:10" s="85" customFormat="1" ht="15" customHeight="1">
      <c r="A57" s="352"/>
      <c r="B57" s="381"/>
      <c r="C57" s="39" t="s">
        <v>72</v>
      </c>
      <c r="D57" s="86"/>
      <c r="E57" s="40" t="s">
        <v>416</v>
      </c>
      <c r="F57" s="40">
        <v>10</v>
      </c>
      <c r="G57" s="40">
        <v>10</v>
      </c>
      <c r="H57" s="40" t="s">
        <v>71</v>
      </c>
      <c r="I57" s="189" t="s">
        <v>312</v>
      </c>
      <c r="J57" s="189" t="s">
        <v>312</v>
      </c>
    </row>
    <row r="58" spans="1:10" s="85" customFormat="1" ht="39" customHeight="1">
      <c r="A58" s="352"/>
      <c r="B58" s="381"/>
      <c r="C58" s="39" t="s">
        <v>417</v>
      </c>
      <c r="D58" s="86"/>
      <c r="E58" s="40" t="s">
        <v>418</v>
      </c>
      <c r="F58" s="40">
        <v>0</v>
      </c>
      <c r="G58" s="40">
        <v>10</v>
      </c>
      <c r="H58" s="40" t="s">
        <v>419</v>
      </c>
      <c r="I58" s="189" t="s">
        <v>390</v>
      </c>
      <c r="J58" s="189" t="s">
        <v>162</v>
      </c>
    </row>
    <row r="59" spans="1:10" s="85" customFormat="1" ht="15" customHeight="1">
      <c r="A59" s="353"/>
      <c r="B59" s="382"/>
      <c r="C59" s="11" t="s">
        <v>29</v>
      </c>
      <c r="D59" s="84">
        <v>4</v>
      </c>
      <c r="E59" s="175"/>
      <c r="F59" s="11"/>
      <c r="G59" s="11"/>
      <c r="H59" s="181"/>
      <c r="I59" s="11"/>
      <c r="J59" s="11"/>
    </row>
    <row r="60" spans="1:10" s="85" customFormat="1" ht="25.5" customHeight="1">
      <c r="A60" s="351">
        <v>15</v>
      </c>
      <c r="B60" s="357" t="s">
        <v>74</v>
      </c>
      <c r="C60" s="39" t="s">
        <v>75</v>
      </c>
      <c r="D60" s="86"/>
      <c r="E60" s="40" t="s">
        <v>420</v>
      </c>
      <c r="F60" s="40">
        <v>18</v>
      </c>
      <c r="G60" s="40">
        <v>12</v>
      </c>
      <c r="H60" s="40" t="s">
        <v>76</v>
      </c>
      <c r="I60" s="40">
        <v>1</v>
      </c>
      <c r="J60" s="40">
        <v>1</v>
      </c>
    </row>
    <row r="61" spans="1:10" s="85" customFormat="1" ht="17.25" customHeight="1">
      <c r="A61" s="353"/>
      <c r="B61" s="359"/>
      <c r="C61" s="11" t="s">
        <v>29</v>
      </c>
      <c r="D61" s="84">
        <v>1</v>
      </c>
      <c r="E61" s="175"/>
      <c r="F61" s="11"/>
      <c r="G61" s="11"/>
      <c r="H61" s="181"/>
      <c r="I61" s="11"/>
      <c r="J61" s="11"/>
    </row>
    <row r="62" spans="1:10" s="85" customFormat="1" ht="31.15" customHeight="1">
      <c r="A62" s="351">
        <v>16</v>
      </c>
      <c r="B62" s="357" t="s">
        <v>11</v>
      </c>
      <c r="C62" s="39" t="s">
        <v>79</v>
      </c>
      <c r="D62" s="86"/>
      <c r="E62" s="40" t="s">
        <v>53</v>
      </c>
      <c r="F62" s="40">
        <v>12</v>
      </c>
      <c r="G62" s="40"/>
      <c r="H62" s="40" t="s">
        <v>19</v>
      </c>
      <c r="I62" s="40">
        <v>8</v>
      </c>
      <c r="J62" s="40"/>
    </row>
    <row r="63" spans="1:10" s="85" customFormat="1" ht="18.75" customHeight="1">
      <c r="A63" s="353"/>
      <c r="B63" s="359"/>
      <c r="C63" s="11" t="s">
        <v>29</v>
      </c>
      <c r="D63" s="84">
        <v>0</v>
      </c>
      <c r="E63" s="175"/>
      <c r="F63" s="11"/>
      <c r="G63" s="11"/>
      <c r="H63" s="181"/>
      <c r="I63" s="11"/>
      <c r="J63" s="11"/>
    </row>
    <row r="64" spans="1:10" s="85" customFormat="1" ht="15" customHeight="1">
      <c r="A64" s="190">
        <v>17</v>
      </c>
      <c r="B64" s="366" t="s">
        <v>371</v>
      </c>
      <c r="C64" s="367"/>
      <c r="D64" s="183">
        <f>SUM(D48:D63)</f>
        <v>9</v>
      </c>
      <c r="E64" s="175"/>
      <c r="F64" s="40"/>
      <c r="G64" s="40"/>
      <c r="H64" s="191"/>
      <c r="I64" s="40"/>
      <c r="J64" s="40"/>
    </row>
    <row r="65" spans="1:10" s="85" customFormat="1" ht="15" customHeight="1">
      <c r="A65" s="40">
        <v>18</v>
      </c>
      <c r="B65" s="340" t="s">
        <v>372</v>
      </c>
      <c r="C65" s="341"/>
      <c r="D65" s="183">
        <f>D64+D46</f>
        <v>30</v>
      </c>
      <c r="E65" s="180"/>
      <c r="F65" s="180"/>
      <c r="G65" s="180"/>
      <c r="H65" s="109"/>
      <c r="I65" s="108"/>
      <c r="J65" s="108"/>
    </row>
    <row r="66" spans="1:10" s="85" customFormat="1" ht="15" customHeight="1">
      <c r="A66" s="40">
        <v>19</v>
      </c>
      <c r="B66" s="368" t="s">
        <v>86</v>
      </c>
      <c r="C66" s="369"/>
      <c r="D66" s="40"/>
      <c r="E66" s="181"/>
      <c r="F66" s="11"/>
      <c r="G66" s="11"/>
      <c r="H66" s="181"/>
      <c r="I66" s="11"/>
      <c r="J66" s="11"/>
    </row>
    <row r="67" spans="1:10" s="85" customFormat="1" ht="44.25" customHeight="1">
      <c r="A67" s="351">
        <v>20</v>
      </c>
      <c r="B67" s="357" t="s">
        <v>88</v>
      </c>
      <c r="C67" s="39" t="s">
        <v>43</v>
      </c>
      <c r="D67" s="84"/>
      <c r="E67" s="192" t="s">
        <v>421</v>
      </c>
      <c r="F67" s="40">
        <v>14</v>
      </c>
      <c r="G67" s="40">
        <v>19</v>
      </c>
      <c r="H67" s="192" t="s">
        <v>89</v>
      </c>
      <c r="I67" s="193">
        <v>6</v>
      </c>
      <c r="J67" s="193">
        <v>6</v>
      </c>
    </row>
    <row r="68" spans="1:10" s="85" customFormat="1" ht="42" customHeight="1">
      <c r="A68" s="352"/>
      <c r="B68" s="358"/>
      <c r="C68" s="39" t="s">
        <v>422</v>
      </c>
      <c r="D68" s="84"/>
      <c r="E68" s="192" t="s">
        <v>423</v>
      </c>
      <c r="F68" s="40">
        <v>14</v>
      </c>
      <c r="G68" s="192">
        <v>15</v>
      </c>
      <c r="H68" s="192" t="s">
        <v>89</v>
      </c>
      <c r="I68" s="194">
        <v>12</v>
      </c>
      <c r="J68" s="194">
        <v>10</v>
      </c>
    </row>
    <row r="69" spans="1:10" s="85" customFormat="1" ht="18.75" customHeight="1">
      <c r="A69" s="353"/>
      <c r="B69" s="359"/>
      <c r="C69" s="11" t="s">
        <v>29</v>
      </c>
      <c r="D69" s="84">
        <v>2</v>
      </c>
      <c r="E69" s="175"/>
      <c r="F69" s="11"/>
      <c r="G69" s="11"/>
      <c r="H69" s="181"/>
      <c r="I69" s="11"/>
      <c r="J69" s="11"/>
    </row>
    <row r="70" spans="1:10" s="85" customFormat="1" ht="15" customHeight="1">
      <c r="A70" s="40">
        <v>21</v>
      </c>
      <c r="B70" s="366" t="s">
        <v>91</v>
      </c>
      <c r="C70" s="367"/>
      <c r="D70" s="183">
        <f>SUM(D67:D69)</f>
        <v>2</v>
      </c>
      <c r="E70" s="41"/>
      <c r="F70" s="41"/>
      <c r="G70" s="41"/>
      <c r="H70" s="109"/>
      <c r="I70" s="109"/>
      <c r="J70" s="109"/>
    </row>
    <row r="71" spans="1:10" s="85" customFormat="1" ht="15" customHeight="1">
      <c r="A71" s="40">
        <v>22</v>
      </c>
      <c r="B71" s="370" t="s">
        <v>373</v>
      </c>
      <c r="C71" s="371"/>
      <c r="D71" s="183">
        <f>D70+D65</f>
        <v>32</v>
      </c>
      <c r="E71" s="181"/>
      <c r="F71" s="175"/>
      <c r="G71" s="175"/>
      <c r="H71" s="181"/>
      <c r="I71" s="175"/>
      <c r="J71" s="175"/>
    </row>
    <row r="72" spans="1:10" s="85" customFormat="1" ht="15" customHeight="1">
      <c r="A72" s="40">
        <v>23</v>
      </c>
      <c r="B72" s="368" t="s">
        <v>92</v>
      </c>
      <c r="C72" s="369"/>
      <c r="D72" s="84"/>
      <c r="E72" s="181"/>
      <c r="F72" s="175"/>
      <c r="G72" s="175"/>
      <c r="H72" s="181"/>
      <c r="I72" s="175"/>
      <c r="J72" s="175"/>
    </row>
    <row r="73" spans="1:10" s="85" customFormat="1" ht="19.5" customHeight="1">
      <c r="A73" s="351">
        <v>24</v>
      </c>
      <c r="B73" s="357" t="s">
        <v>94</v>
      </c>
      <c r="C73" s="39" t="s">
        <v>95</v>
      </c>
      <c r="D73" s="86"/>
      <c r="E73" s="40" t="s">
        <v>424</v>
      </c>
      <c r="F73" s="117" t="s">
        <v>84</v>
      </c>
      <c r="G73" s="117" t="s">
        <v>84</v>
      </c>
      <c r="H73" s="40" t="s">
        <v>320</v>
      </c>
      <c r="I73" s="40">
        <v>2</v>
      </c>
      <c r="J73" s="40">
        <v>2</v>
      </c>
    </row>
    <row r="74" spans="1:10" s="85" customFormat="1" ht="27" customHeight="1">
      <c r="A74" s="352"/>
      <c r="B74" s="358"/>
      <c r="C74" s="39" t="s">
        <v>425</v>
      </c>
      <c r="D74" s="86"/>
      <c r="E74" s="40" t="s">
        <v>426</v>
      </c>
      <c r="F74" s="117" t="s">
        <v>390</v>
      </c>
      <c r="G74" s="117" t="s">
        <v>98</v>
      </c>
      <c r="H74" s="40" t="s">
        <v>77</v>
      </c>
      <c r="I74" s="40">
        <v>0</v>
      </c>
      <c r="J74" s="40">
        <v>2</v>
      </c>
    </row>
    <row r="75" spans="1:10" s="5" customFormat="1" ht="30" customHeight="1">
      <c r="A75" s="352"/>
      <c r="B75" s="358"/>
      <c r="C75" s="77" t="s">
        <v>96</v>
      </c>
      <c r="D75" s="96"/>
      <c r="E75" s="98" t="s">
        <v>97</v>
      </c>
      <c r="F75" s="36">
        <v>5</v>
      </c>
      <c r="G75" s="36">
        <v>0</v>
      </c>
      <c r="H75" s="6" t="s">
        <v>427</v>
      </c>
      <c r="I75" s="98" t="s">
        <v>98</v>
      </c>
      <c r="J75" s="98" t="s">
        <v>390</v>
      </c>
    </row>
    <row r="76" spans="1:10" s="85" customFormat="1" ht="19.5" customHeight="1">
      <c r="A76" s="353"/>
      <c r="B76" s="359"/>
      <c r="C76" s="11" t="s">
        <v>29</v>
      </c>
      <c r="D76" s="84">
        <v>2</v>
      </c>
      <c r="E76" s="175"/>
      <c r="F76" s="11"/>
      <c r="G76" s="11"/>
      <c r="H76" s="181"/>
      <c r="I76" s="11"/>
      <c r="J76" s="11"/>
    </row>
    <row r="77" spans="1:10" s="85" customFormat="1" ht="28.5" customHeight="1">
      <c r="A77" s="351">
        <v>25</v>
      </c>
      <c r="B77" s="357" t="s">
        <v>100</v>
      </c>
      <c r="C77" s="107" t="s">
        <v>101</v>
      </c>
      <c r="D77" s="86"/>
      <c r="E77" s="40" t="s">
        <v>343</v>
      </c>
      <c r="F77" s="41">
        <v>10</v>
      </c>
      <c r="G77" s="41">
        <v>10</v>
      </c>
      <c r="H77" s="109" t="s">
        <v>102</v>
      </c>
      <c r="I77" s="110" t="s">
        <v>59</v>
      </c>
      <c r="J77" s="110" t="s">
        <v>428</v>
      </c>
    </row>
    <row r="78" spans="1:10" s="85" customFormat="1" ht="20.25" customHeight="1">
      <c r="A78" s="353"/>
      <c r="B78" s="359"/>
      <c r="C78" s="11" t="s">
        <v>29</v>
      </c>
      <c r="D78" s="84">
        <v>1</v>
      </c>
      <c r="E78" s="175"/>
      <c r="F78" s="11"/>
      <c r="G78" s="11"/>
      <c r="H78" s="181"/>
      <c r="I78" s="11"/>
      <c r="J78" s="11"/>
    </row>
    <row r="79" spans="1:10" s="85" customFormat="1" ht="17.25" customHeight="1">
      <c r="A79" s="40">
        <v>26</v>
      </c>
      <c r="B79" s="366" t="s">
        <v>103</v>
      </c>
      <c r="C79" s="367"/>
      <c r="D79" s="183">
        <f>D76+D78</f>
        <v>3</v>
      </c>
      <c r="E79" s="41"/>
      <c r="F79" s="40"/>
      <c r="G79" s="40"/>
      <c r="H79" s="191"/>
      <c r="I79" s="40"/>
      <c r="J79" s="40"/>
    </row>
    <row r="80" spans="1:10" s="14" customFormat="1" ht="26.25" customHeight="1">
      <c r="A80" s="168" t="s">
        <v>0</v>
      </c>
      <c r="B80" s="360" t="s">
        <v>5</v>
      </c>
      <c r="C80" s="362" t="s">
        <v>3</v>
      </c>
      <c r="D80" s="360" t="s">
        <v>6</v>
      </c>
      <c r="E80" s="360" t="s">
        <v>1</v>
      </c>
      <c r="F80" s="347" t="s">
        <v>22</v>
      </c>
      <c r="G80" s="348"/>
      <c r="H80" s="360" t="s">
        <v>2</v>
      </c>
      <c r="I80" s="347" t="s">
        <v>18</v>
      </c>
      <c r="J80" s="348"/>
    </row>
    <row r="81" spans="1:13" s="14" customFormat="1" ht="16.5" customHeight="1">
      <c r="A81" s="168"/>
      <c r="B81" s="361"/>
      <c r="C81" s="363"/>
      <c r="D81" s="361"/>
      <c r="E81" s="361"/>
      <c r="F81" s="19" t="s">
        <v>398</v>
      </c>
      <c r="G81" s="19" t="s">
        <v>399</v>
      </c>
      <c r="H81" s="361"/>
      <c r="I81" s="19" t="s">
        <v>398</v>
      </c>
      <c r="J81" s="19" t="s">
        <v>399</v>
      </c>
    </row>
    <row r="82" spans="1:13" s="80" customFormat="1" ht="13.5" customHeight="1">
      <c r="A82" s="7">
        <v>1</v>
      </c>
      <c r="B82" s="169">
        <v>2</v>
      </c>
      <c r="C82" s="7">
        <v>3</v>
      </c>
      <c r="D82" s="7">
        <v>4</v>
      </c>
      <c r="E82" s="7">
        <v>5</v>
      </c>
      <c r="F82" s="7">
        <v>6</v>
      </c>
      <c r="G82" s="7">
        <v>7</v>
      </c>
      <c r="H82" s="7">
        <v>8</v>
      </c>
      <c r="I82" s="7">
        <v>9</v>
      </c>
      <c r="J82" s="7">
        <v>10</v>
      </c>
    </row>
    <row r="83" spans="1:13" s="85" customFormat="1" ht="20.25" customHeight="1">
      <c r="A83" s="40">
        <v>27</v>
      </c>
      <c r="B83" s="195"/>
      <c r="C83" s="11" t="s">
        <v>374</v>
      </c>
      <c r="D83" s="40"/>
      <c r="E83" s="11"/>
      <c r="F83" s="11"/>
      <c r="G83" s="11"/>
      <c r="H83" s="11"/>
      <c r="I83" s="11"/>
      <c r="J83" s="11"/>
    </row>
    <row r="84" spans="1:13" s="85" customFormat="1" ht="18" customHeight="1">
      <c r="A84" s="364">
        <v>28</v>
      </c>
      <c r="B84" s="354" t="s">
        <v>60</v>
      </c>
      <c r="C84" s="39" t="s">
        <v>377</v>
      </c>
      <c r="D84" s="40"/>
      <c r="E84" s="40" t="s">
        <v>378</v>
      </c>
      <c r="F84" s="40">
        <v>9</v>
      </c>
      <c r="G84" s="40">
        <v>9</v>
      </c>
      <c r="H84" s="40" t="s">
        <v>375</v>
      </c>
      <c r="I84" s="40">
        <v>6</v>
      </c>
      <c r="J84" s="40">
        <v>6</v>
      </c>
    </row>
    <row r="85" spans="1:13" s="85" customFormat="1" ht="18" customHeight="1">
      <c r="A85" s="365"/>
      <c r="B85" s="356"/>
      <c r="C85" s="13" t="s">
        <v>376</v>
      </c>
      <c r="D85" s="40">
        <v>1</v>
      </c>
      <c r="E85" s="40"/>
      <c r="F85" s="11">
        <f>SUM(F84)</f>
        <v>9</v>
      </c>
      <c r="G85" s="11">
        <f>SUM(G84)</f>
        <v>9</v>
      </c>
      <c r="H85" s="40"/>
      <c r="I85" s="40"/>
      <c r="J85" s="40"/>
    </row>
    <row r="86" spans="1:13" s="85" customFormat="1" ht="21" customHeight="1">
      <c r="A86" s="40">
        <v>29</v>
      </c>
      <c r="B86" s="340" t="s">
        <v>104</v>
      </c>
      <c r="C86" s="341"/>
      <c r="D86" s="183">
        <f>D79+D71+D85</f>
        <v>36</v>
      </c>
      <c r="E86" s="41"/>
      <c r="F86" s="11"/>
      <c r="G86" s="11"/>
      <c r="H86" s="175"/>
      <c r="I86" s="11"/>
      <c r="J86" s="11"/>
    </row>
    <row r="87" spans="1:13" s="85" customFormat="1" ht="25.15" customHeight="1">
      <c r="B87" s="196"/>
      <c r="D87" s="197"/>
    </row>
    <row r="88" spans="1:13" s="85" customFormat="1" ht="25.15" customHeight="1">
      <c r="A88" s="144"/>
      <c r="B88" s="145"/>
      <c r="C88" s="146"/>
      <c r="D88" s="147"/>
      <c r="E88" s="80"/>
      <c r="F88" s="80"/>
      <c r="G88" s="80"/>
      <c r="H88" s="80"/>
      <c r="I88" s="80"/>
      <c r="J88" s="80"/>
    </row>
    <row r="89" spans="1:13" s="85" customFormat="1" ht="24.75" customHeight="1">
      <c r="A89" s="144"/>
      <c r="B89" s="145"/>
      <c r="C89" s="146"/>
      <c r="D89" s="147"/>
      <c r="E89" s="80"/>
      <c r="F89" s="80"/>
      <c r="G89" s="80"/>
      <c r="H89" s="80"/>
      <c r="I89" s="80"/>
      <c r="J89" s="80"/>
      <c r="K89" s="80"/>
      <c r="L89" s="80"/>
      <c r="M89" s="143"/>
    </row>
    <row r="90" spans="1:13" s="14" customFormat="1" ht="12.75">
      <c r="A90" s="79"/>
      <c r="B90" s="61"/>
      <c r="C90" s="148"/>
      <c r="D90" s="149"/>
      <c r="E90" s="150"/>
      <c r="F90" s="151"/>
      <c r="G90" s="151"/>
      <c r="H90" s="150"/>
      <c r="I90" s="150"/>
      <c r="J90" s="150"/>
      <c r="K90" s="150"/>
      <c r="L90" s="150"/>
      <c r="M90" s="148"/>
    </row>
    <row r="91" spans="1:13" s="85" customFormat="1" ht="24.75" customHeight="1">
      <c r="A91" s="144"/>
      <c r="B91" s="145"/>
      <c r="C91" s="152"/>
      <c r="D91" s="147"/>
      <c r="E91" s="80"/>
      <c r="F91" s="80"/>
      <c r="G91" s="80"/>
      <c r="H91" s="80"/>
      <c r="I91" s="80"/>
      <c r="J91" s="80"/>
      <c r="K91" s="80"/>
      <c r="L91" s="80"/>
      <c r="M91" s="143"/>
    </row>
    <row r="92" spans="1:13" s="85" customFormat="1" ht="24.75" customHeight="1">
      <c r="A92" s="144"/>
      <c r="B92" s="145"/>
      <c r="C92" s="154"/>
      <c r="D92" s="199"/>
      <c r="E92" s="80"/>
      <c r="F92" s="80"/>
      <c r="G92" s="80"/>
      <c r="H92" s="80"/>
      <c r="I92" s="80"/>
      <c r="J92" s="80"/>
      <c r="K92" s="80"/>
      <c r="L92" s="80"/>
      <c r="M92" s="143"/>
    </row>
    <row r="93" spans="1:13" s="85" customFormat="1">
      <c r="B93" s="196"/>
      <c r="M93" s="198"/>
    </row>
    <row r="94" spans="1:13">
      <c r="B94" s="45"/>
      <c r="J94" s="45"/>
      <c r="K94" s="45"/>
      <c r="L94" s="45"/>
    </row>
    <row r="95" spans="1:13">
      <c r="B95" s="45"/>
      <c r="J95" s="45"/>
      <c r="K95" s="45"/>
      <c r="L95" s="45"/>
    </row>
    <row r="96" spans="1:13">
      <c r="B96" s="45"/>
      <c r="J96" s="45"/>
      <c r="K96" s="45"/>
      <c r="L96" s="45"/>
    </row>
    <row r="97" spans="2:12">
      <c r="B97" s="45"/>
      <c r="J97" s="45"/>
      <c r="K97" s="45"/>
      <c r="L97" s="45"/>
    </row>
    <row r="98" spans="2:12">
      <c r="B98" s="45"/>
      <c r="J98" s="45"/>
      <c r="K98" s="45"/>
      <c r="L98" s="45"/>
    </row>
    <row r="99" spans="2:12">
      <c r="B99" s="45"/>
      <c r="J99" s="45"/>
      <c r="K99" s="45"/>
      <c r="L99" s="45"/>
    </row>
    <row r="100" spans="2:12">
      <c r="B100" s="45"/>
      <c r="J100" s="45"/>
      <c r="K100" s="45"/>
      <c r="L100" s="45"/>
    </row>
    <row r="101" spans="2:12">
      <c r="B101" s="45"/>
      <c r="J101" s="45"/>
      <c r="K101" s="45"/>
      <c r="L101" s="45"/>
    </row>
    <row r="102" spans="2:12">
      <c r="B102" s="45"/>
      <c r="J102" s="45"/>
      <c r="K102" s="45"/>
      <c r="L102" s="45"/>
    </row>
    <row r="103" spans="2:12">
      <c r="B103" s="45"/>
      <c r="J103" s="45"/>
      <c r="K103" s="45"/>
      <c r="L103" s="45"/>
    </row>
    <row r="104" spans="2:12">
      <c r="B104" s="45"/>
      <c r="J104" s="45"/>
      <c r="K104" s="45"/>
      <c r="L104" s="45"/>
    </row>
    <row r="105" spans="2:12">
      <c r="B105" s="45"/>
      <c r="J105" s="45"/>
      <c r="K105" s="45"/>
      <c r="L105" s="45"/>
    </row>
    <row r="106" spans="2:12">
      <c r="B106" s="45"/>
      <c r="J106" s="45"/>
      <c r="K106" s="45"/>
      <c r="L106" s="45"/>
    </row>
    <row r="107" spans="2:12">
      <c r="B107" s="45"/>
      <c r="J107" s="45"/>
      <c r="K107" s="45"/>
      <c r="L107" s="45"/>
    </row>
  </sheetData>
  <mergeCells count="173">
    <mergeCell ref="N3:O3"/>
    <mergeCell ref="P3:Q3"/>
    <mergeCell ref="R3:S3"/>
    <mergeCell ref="T3:U3"/>
    <mergeCell ref="V3:W3"/>
    <mergeCell ref="A3:C3"/>
    <mergeCell ref="E3:G3"/>
    <mergeCell ref="B80:B81"/>
    <mergeCell ref="C80:C81"/>
    <mergeCell ref="D80:D81"/>
    <mergeCell ref="E80:E81"/>
    <mergeCell ref="F80:G80"/>
    <mergeCell ref="H80:H81"/>
    <mergeCell ref="I80:J80"/>
    <mergeCell ref="B46:C46"/>
    <mergeCell ref="B47:D47"/>
    <mergeCell ref="A48:A54"/>
    <mergeCell ref="B48:B54"/>
    <mergeCell ref="A55:A59"/>
    <mergeCell ref="B55:B59"/>
    <mergeCell ref="B79:C79"/>
    <mergeCell ref="H8:H9"/>
    <mergeCell ref="A28:A30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EB3:EC3"/>
    <mergeCell ref="ED3:EE3"/>
    <mergeCell ref="EF3:EG3"/>
    <mergeCell ref="EH3:EI3"/>
    <mergeCell ref="EJ3:EK3"/>
    <mergeCell ref="EL3:EM3"/>
    <mergeCell ref="DP3:DQ3"/>
    <mergeCell ref="DR3:DS3"/>
    <mergeCell ref="DT3:DU3"/>
    <mergeCell ref="DV3:DW3"/>
    <mergeCell ref="DX3:DY3"/>
    <mergeCell ref="DZ3:EA3"/>
    <mergeCell ref="EZ3:FA3"/>
    <mergeCell ref="FB3:FC3"/>
    <mergeCell ref="FD3:FE3"/>
    <mergeCell ref="FF3:FG3"/>
    <mergeCell ref="FH3:FI3"/>
    <mergeCell ref="FJ3:FK3"/>
    <mergeCell ref="EN3:EO3"/>
    <mergeCell ref="EP3:EQ3"/>
    <mergeCell ref="ER3:ES3"/>
    <mergeCell ref="ET3:EU3"/>
    <mergeCell ref="EV3:EW3"/>
    <mergeCell ref="EX3:EY3"/>
    <mergeCell ref="FX3:FY3"/>
    <mergeCell ref="FZ3:GA3"/>
    <mergeCell ref="GB3:GC3"/>
    <mergeCell ref="GD3:GE3"/>
    <mergeCell ref="GF3:GG3"/>
    <mergeCell ref="GH3:GI3"/>
    <mergeCell ref="FL3:FM3"/>
    <mergeCell ref="FN3:FO3"/>
    <mergeCell ref="FP3:FQ3"/>
    <mergeCell ref="FR3:FS3"/>
    <mergeCell ref="FT3:FU3"/>
    <mergeCell ref="FV3:FW3"/>
    <mergeCell ref="GV3:GW3"/>
    <mergeCell ref="GX3:GY3"/>
    <mergeCell ref="GZ3:HA3"/>
    <mergeCell ref="HB3:HC3"/>
    <mergeCell ref="HD3:HE3"/>
    <mergeCell ref="HF3:HG3"/>
    <mergeCell ref="GJ3:GK3"/>
    <mergeCell ref="GL3:GM3"/>
    <mergeCell ref="GN3:GO3"/>
    <mergeCell ref="GP3:GQ3"/>
    <mergeCell ref="GR3:GS3"/>
    <mergeCell ref="GT3:GU3"/>
    <mergeCell ref="HT3:HU3"/>
    <mergeCell ref="HV3:HW3"/>
    <mergeCell ref="HX3:HY3"/>
    <mergeCell ref="HZ3:IA3"/>
    <mergeCell ref="HH3:HI3"/>
    <mergeCell ref="HJ3:HK3"/>
    <mergeCell ref="HL3:HM3"/>
    <mergeCell ref="HN3:HO3"/>
    <mergeCell ref="HP3:HQ3"/>
    <mergeCell ref="HR3:HS3"/>
    <mergeCell ref="A41:A44"/>
    <mergeCell ref="B41:B45"/>
    <mergeCell ref="A73:A76"/>
    <mergeCell ref="B73:B76"/>
    <mergeCell ref="A84:A85"/>
    <mergeCell ref="B84:B85"/>
    <mergeCell ref="A60:A61"/>
    <mergeCell ref="B60:B61"/>
    <mergeCell ref="A62:A63"/>
    <mergeCell ref="B62:B63"/>
    <mergeCell ref="B64:C64"/>
    <mergeCell ref="B65:C65"/>
    <mergeCell ref="B66:C66"/>
    <mergeCell ref="A67:A69"/>
    <mergeCell ref="B67:B69"/>
    <mergeCell ref="B70:C70"/>
    <mergeCell ref="B71:C71"/>
    <mergeCell ref="B72:C72"/>
    <mergeCell ref="A77:A78"/>
    <mergeCell ref="B77:B78"/>
    <mergeCell ref="B86:C86"/>
    <mergeCell ref="J3:M3"/>
    <mergeCell ref="A7:M7"/>
    <mergeCell ref="A6:M6"/>
    <mergeCell ref="A5:M5"/>
    <mergeCell ref="A4:M4"/>
    <mergeCell ref="I8:J8"/>
    <mergeCell ref="B12:C12"/>
    <mergeCell ref="A13:A16"/>
    <mergeCell ref="B13:B16"/>
    <mergeCell ref="A17:A21"/>
    <mergeCell ref="B17:B21"/>
    <mergeCell ref="A22:A27"/>
    <mergeCell ref="B22:B27"/>
    <mergeCell ref="B8:B9"/>
    <mergeCell ref="C8:C9"/>
    <mergeCell ref="D8:D9"/>
    <mergeCell ref="E8:E9"/>
    <mergeCell ref="F8:G8"/>
    <mergeCell ref="B28:B30"/>
    <mergeCell ref="A31:A38"/>
    <mergeCell ref="B31:B38"/>
    <mergeCell ref="A39:A40"/>
    <mergeCell ref="B39:B40"/>
  </mergeCells>
  <pageMargins left="0.39370078740157483" right="0.19685039370078741" top="0.59055118110236227" bottom="0.39370078740157483" header="0" footer="0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A337"/>
  <sheetViews>
    <sheetView zoomScaleNormal="100" workbookViewId="0">
      <selection activeCell="D329" sqref="D329"/>
    </sheetView>
  </sheetViews>
  <sheetFormatPr defaultColWidth="41.875" defaultRowHeight="12"/>
  <cols>
    <col min="1" max="1" width="4.75" style="165" customWidth="1"/>
    <col min="2" max="2" width="15.375" style="1" customWidth="1"/>
    <col min="3" max="3" width="35.75" style="5" customWidth="1"/>
    <col min="4" max="4" width="7.25" style="88" customWidth="1"/>
    <col min="5" max="5" width="12.25" style="5" customWidth="1"/>
    <col min="6" max="6" width="5.75" style="5" customWidth="1"/>
    <col min="7" max="7" width="6" style="5" customWidth="1"/>
    <col min="8" max="8" width="15.75" style="5" customWidth="1"/>
    <col min="9" max="9" width="6" style="5" customWidth="1"/>
    <col min="10" max="10" width="5.125" style="2" customWidth="1"/>
    <col min="11" max="11" width="12.75" style="5" customWidth="1"/>
    <col min="12" max="12" width="11.75" style="5" customWidth="1"/>
    <col min="13" max="13" width="17.375" style="5" customWidth="1"/>
    <col min="14" max="229" width="9.125" style="5" customWidth="1"/>
    <col min="230" max="230" width="5.75" style="5" customWidth="1"/>
    <col min="231" max="231" width="19.125" style="5" customWidth="1"/>
    <col min="232" max="255" width="41.875" style="5"/>
    <col min="256" max="256" width="4.75" style="5" customWidth="1"/>
    <col min="257" max="257" width="18.125" style="5" customWidth="1"/>
    <col min="258" max="258" width="54.375" style="5" customWidth="1"/>
    <col min="259" max="259" width="10" style="5" customWidth="1"/>
    <col min="260" max="260" width="20.125" style="5" customWidth="1"/>
    <col min="261" max="261" width="10" style="5" bestFit="1" customWidth="1"/>
    <col min="262" max="262" width="18.125" style="5" customWidth="1"/>
    <col min="263" max="263" width="12.875" style="5" customWidth="1"/>
    <col min="264" max="264" width="15" style="5" customWidth="1"/>
    <col min="265" max="265" width="18.375" style="5" customWidth="1"/>
    <col min="266" max="266" width="14.75" style="5" customWidth="1"/>
    <col min="267" max="485" width="9.125" style="5" customWidth="1"/>
    <col min="486" max="486" width="5.75" style="5" customWidth="1"/>
    <col min="487" max="487" width="19.125" style="5" customWidth="1"/>
    <col min="488" max="511" width="41.875" style="5"/>
    <col min="512" max="512" width="4.75" style="5" customWidth="1"/>
    <col min="513" max="513" width="18.125" style="5" customWidth="1"/>
    <col min="514" max="514" width="54.375" style="5" customWidth="1"/>
    <col min="515" max="515" width="10" style="5" customWidth="1"/>
    <col min="516" max="516" width="20.125" style="5" customWidth="1"/>
    <col min="517" max="517" width="10" style="5" bestFit="1" customWidth="1"/>
    <col min="518" max="518" width="18.125" style="5" customWidth="1"/>
    <col min="519" max="519" width="12.875" style="5" customWidth="1"/>
    <col min="520" max="520" width="15" style="5" customWidth="1"/>
    <col min="521" max="521" width="18.375" style="5" customWidth="1"/>
    <col min="522" max="522" width="14.75" style="5" customWidth="1"/>
    <col min="523" max="741" width="9.125" style="5" customWidth="1"/>
    <col min="742" max="742" width="5.75" style="5" customWidth="1"/>
    <col min="743" max="743" width="19.125" style="5" customWidth="1"/>
    <col min="744" max="767" width="41.875" style="5"/>
    <col min="768" max="768" width="4.75" style="5" customWidth="1"/>
    <col min="769" max="769" width="18.125" style="5" customWidth="1"/>
    <col min="770" max="770" width="54.375" style="5" customWidth="1"/>
    <col min="771" max="771" width="10" style="5" customWidth="1"/>
    <col min="772" max="772" width="20.125" style="5" customWidth="1"/>
    <col min="773" max="773" width="10" style="5" bestFit="1" customWidth="1"/>
    <col min="774" max="774" width="18.125" style="5" customWidth="1"/>
    <col min="775" max="775" width="12.875" style="5" customWidth="1"/>
    <col min="776" max="776" width="15" style="5" customWidth="1"/>
    <col min="777" max="777" width="18.375" style="5" customWidth="1"/>
    <col min="778" max="778" width="14.75" style="5" customWidth="1"/>
    <col min="779" max="997" width="9.125" style="5" customWidth="1"/>
    <col min="998" max="998" width="5.75" style="5" customWidth="1"/>
    <col min="999" max="999" width="19.125" style="5" customWidth="1"/>
    <col min="1000" max="1023" width="41.875" style="5"/>
    <col min="1024" max="1024" width="4.75" style="5" customWidth="1"/>
    <col min="1025" max="1025" width="18.125" style="5" customWidth="1"/>
    <col min="1026" max="1026" width="54.375" style="5" customWidth="1"/>
    <col min="1027" max="1027" width="10" style="5" customWidth="1"/>
    <col min="1028" max="1028" width="20.125" style="5" customWidth="1"/>
    <col min="1029" max="1029" width="10" style="5" bestFit="1" customWidth="1"/>
    <col min="1030" max="1030" width="18.125" style="5" customWidth="1"/>
    <col min="1031" max="1031" width="12.875" style="5" customWidth="1"/>
    <col min="1032" max="1032" width="15" style="5" customWidth="1"/>
    <col min="1033" max="1033" width="18.375" style="5" customWidth="1"/>
    <col min="1034" max="1034" width="14.75" style="5" customWidth="1"/>
    <col min="1035" max="1253" width="9.125" style="5" customWidth="1"/>
    <col min="1254" max="1254" width="5.75" style="5" customWidth="1"/>
    <col min="1255" max="1255" width="19.125" style="5" customWidth="1"/>
    <col min="1256" max="1279" width="41.875" style="5"/>
    <col min="1280" max="1280" width="4.75" style="5" customWidth="1"/>
    <col min="1281" max="1281" width="18.125" style="5" customWidth="1"/>
    <col min="1282" max="1282" width="54.375" style="5" customWidth="1"/>
    <col min="1283" max="1283" width="10" style="5" customWidth="1"/>
    <col min="1284" max="1284" width="20.125" style="5" customWidth="1"/>
    <col min="1285" max="1285" width="10" style="5" bestFit="1" customWidth="1"/>
    <col min="1286" max="1286" width="18.125" style="5" customWidth="1"/>
    <col min="1287" max="1287" width="12.875" style="5" customWidth="1"/>
    <col min="1288" max="1288" width="15" style="5" customWidth="1"/>
    <col min="1289" max="1289" width="18.375" style="5" customWidth="1"/>
    <col min="1290" max="1290" width="14.75" style="5" customWidth="1"/>
    <col min="1291" max="1509" width="9.125" style="5" customWidth="1"/>
    <col min="1510" max="1510" width="5.75" style="5" customWidth="1"/>
    <col min="1511" max="1511" width="19.125" style="5" customWidth="1"/>
    <col min="1512" max="1535" width="41.875" style="5"/>
    <col min="1536" max="1536" width="4.75" style="5" customWidth="1"/>
    <col min="1537" max="1537" width="18.125" style="5" customWidth="1"/>
    <col min="1538" max="1538" width="54.375" style="5" customWidth="1"/>
    <col min="1539" max="1539" width="10" style="5" customWidth="1"/>
    <col min="1540" max="1540" width="20.125" style="5" customWidth="1"/>
    <col min="1541" max="1541" width="10" style="5" bestFit="1" customWidth="1"/>
    <col min="1542" max="1542" width="18.125" style="5" customWidth="1"/>
    <col min="1543" max="1543" width="12.875" style="5" customWidth="1"/>
    <col min="1544" max="1544" width="15" style="5" customWidth="1"/>
    <col min="1545" max="1545" width="18.375" style="5" customWidth="1"/>
    <col min="1546" max="1546" width="14.75" style="5" customWidth="1"/>
    <col min="1547" max="1765" width="9.125" style="5" customWidth="1"/>
    <col min="1766" max="1766" width="5.75" style="5" customWidth="1"/>
    <col min="1767" max="1767" width="19.125" style="5" customWidth="1"/>
    <col min="1768" max="1791" width="41.875" style="5"/>
    <col min="1792" max="1792" width="4.75" style="5" customWidth="1"/>
    <col min="1793" max="1793" width="18.125" style="5" customWidth="1"/>
    <col min="1794" max="1794" width="54.375" style="5" customWidth="1"/>
    <col min="1795" max="1795" width="10" style="5" customWidth="1"/>
    <col min="1796" max="1796" width="20.125" style="5" customWidth="1"/>
    <col min="1797" max="1797" width="10" style="5" bestFit="1" customWidth="1"/>
    <col min="1798" max="1798" width="18.125" style="5" customWidth="1"/>
    <col min="1799" max="1799" width="12.875" style="5" customWidth="1"/>
    <col min="1800" max="1800" width="15" style="5" customWidth="1"/>
    <col min="1801" max="1801" width="18.375" style="5" customWidth="1"/>
    <col min="1802" max="1802" width="14.75" style="5" customWidth="1"/>
    <col min="1803" max="2021" width="9.125" style="5" customWidth="1"/>
    <col min="2022" max="2022" width="5.75" style="5" customWidth="1"/>
    <col min="2023" max="2023" width="19.125" style="5" customWidth="1"/>
    <col min="2024" max="2047" width="41.875" style="5"/>
    <col min="2048" max="2048" width="4.75" style="5" customWidth="1"/>
    <col min="2049" max="2049" width="18.125" style="5" customWidth="1"/>
    <col min="2050" max="2050" width="54.375" style="5" customWidth="1"/>
    <col min="2051" max="2051" width="10" style="5" customWidth="1"/>
    <col min="2052" max="2052" width="20.125" style="5" customWidth="1"/>
    <col min="2053" max="2053" width="10" style="5" bestFit="1" customWidth="1"/>
    <col min="2054" max="2054" width="18.125" style="5" customWidth="1"/>
    <col min="2055" max="2055" width="12.875" style="5" customWidth="1"/>
    <col min="2056" max="2056" width="15" style="5" customWidth="1"/>
    <col min="2057" max="2057" width="18.375" style="5" customWidth="1"/>
    <col min="2058" max="2058" width="14.75" style="5" customWidth="1"/>
    <col min="2059" max="2277" width="9.125" style="5" customWidth="1"/>
    <col min="2278" max="2278" width="5.75" style="5" customWidth="1"/>
    <col min="2279" max="2279" width="19.125" style="5" customWidth="1"/>
    <col min="2280" max="2303" width="41.875" style="5"/>
    <col min="2304" max="2304" width="4.75" style="5" customWidth="1"/>
    <col min="2305" max="2305" width="18.125" style="5" customWidth="1"/>
    <col min="2306" max="2306" width="54.375" style="5" customWidth="1"/>
    <col min="2307" max="2307" width="10" style="5" customWidth="1"/>
    <col min="2308" max="2308" width="20.125" style="5" customWidth="1"/>
    <col min="2309" max="2309" width="10" style="5" bestFit="1" customWidth="1"/>
    <col min="2310" max="2310" width="18.125" style="5" customWidth="1"/>
    <col min="2311" max="2311" width="12.875" style="5" customWidth="1"/>
    <col min="2312" max="2312" width="15" style="5" customWidth="1"/>
    <col min="2313" max="2313" width="18.375" style="5" customWidth="1"/>
    <col min="2314" max="2314" width="14.75" style="5" customWidth="1"/>
    <col min="2315" max="2533" width="9.125" style="5" customWidth="1"/>
    <col min="2534" max="2534" width="5.75" style="5" customWidth="1"/>
    <col min="2535" max="2535" width="19.125" style="5" customWidth="1"/>
    <col min="2536" max="2559" width="41.875" style="5"/>
    <col min="2560" max="2560" width="4.75" style="5" customWidth="1"/>
    <col min="2561" max="2561" width="18.125" style="5" customWidth="1"/>
    <col min="2562" max="2562" width="54.375" style="5" customWidth="1"/>
    <col min="2563" max="2563" width="10" style="5" customWidth="1"/>
    <col min="2564" max="2564" width="20.125" style="5" customWidth="1"/>
    <col min="2565" max="2565" width="10" style="5" bestFit="1" customWidth="1"/>
    <col min="2566" max="2566" width="18.125" style="5" customWidth="1"/>
    <col min="2567" max="2567" width="12.875" style="5" customWidth="1"/>
    <col min="2568" max="2568" width="15" style="5" customWidth="1"/>
    <col min="2569" max="2569" width="18.375" style="5" customWidth="1"/>
    <col min="2570" max="2570" width="14.75" style="5" customWidth="1"/>
    <col min="2571" max="2789" width="9.125" style="5" customWidth="1"/>
    <col min="2790" max="2790" width="5.75" style="5" customWidth="1"/>
    <col min="2791" max="2791" width="19.125" style="5" customWidth="1"/>
    <col min="2792" max="2815" width="41.875" style="5"/>
    <col min="2816" max="2816" width="4.75" style="5" customWidth="1"/>
    <col min="2817" max="2817" width="18.125" style="5" customWidth="1"/>
    <col min="2818" max="2818" width="54.375" style="5" customWidth="1"/>
    <col min="2819" max="2819" width="10" style="5" customWidth="1"/>
    <col min="2820" max="2820" width="20.125" style="5" customWidth="1"/>
    <col min="2821" max="2821" width="10" style="5" bestFit="1" customWidth="1"/>
    <col min="2822" max="2822" width="18.125" style="5" customWidth="1"/>
    <col min="2823" max="2823" width="12.875" style="5" customWidth="1"/>
    <col min="2824" max="2824" width="15" style="5" customWidth="1"/>
    <col min="2825" max="2825" width="18.375" style="5" customWidth="1"/>
    <col min="2826" max="2826" width="14.75" style="5" customWidth="1"/>
    <col min="2827" max="3045" width="9.125" style="5" customWidth="1"/>
    <col min="3046" max="3046" width="5.75" style="5" customWidth="1"/>
    <col min="3047" max="3047" width="19.125" style="5" customWidth="1"/>
    <col min="3048" max="3071" width="41.875" style="5"/>
    <col min="3072" max="3072" width="4.75" style="5" customWidth="1"/>
    <col min="3073" max="3073" width="18.125" style="5" customWidth="1"/>
    <col min="3074" max="3074" width="54.375" style="5" customWidth="1"/>
    <col min="3075" max="3075" width="10" style="5" customWidth="1"/>
    <col min="3076" max="3076" width="20.125" style="5" customWidth="1"/>
    <col min="3077" max="3077" width="10" style="5" bestFit="1" customWidth="1"/>
    <col min="3078" max="3078" width="18.125" style="5" customWidth="1"/>
    <col min="3079" max="3079" width="12.875" style="5" customWidth="1"/>
    <col min="3080" max="3080" width="15" style="5" customWidth="1"/>
    <col min="3081" max="3081" width="18.375" style="5" customWidth="1"/>
    <col min="3082" max="3082" width="14.75" style="5" customWidth="1"/>
    <col min="3083" max="3301" width="9.125" style="5" customWidth="1"/>
    <col min="3302" max="3302" width="5.75" style="5" customWidth="1"/>
    <col min="3303" max="3303" width="19.125" style="5" customWidth="1"/>
    <col min="3304" max="3327" width="41.875" style="5"/>
    <col min="3328" max="3328" width="4.75" style="5" customWidth="1"/>
    <col min="3329" max="3329" width="18.125" style="5" customWidth="1"/>
    <col min="3330" max="3330" width="54.375" style="5" customWidth="1"/>
    <col min="3331" max="3331" width="10" style="5" customWidth="1"/>
    <col min="3332" max="3332" width="20.125" style="5" customWidth="1"/>
    <col min="3333" max="3333" width="10" style="5" bestFit="1" customWidth="1"/>
    <col min="3334" max="3334" width="18.125" style="5" customWidth="1"/>
    <col min="3335" max="3335" width="12.875" style="5" customWidth="1"/>
    <col min="3336" max="3336" width="15" style="5" customWidth="1"/>
    <col min="3337" max="3337" width="18.375" style="5" customWidth="1"/>
    <col min="3338" max="3338" width="14.75" style="5" customWidth="1"/>
    <col min="3339" max="3557" width="9.125" style="5" customWidth="1"/>
    <col min="3558" max="3558" width="5.75" style="5" customWidth="1"/>
    <col min="3559" max="3559" width="19.125" style="5" customWidth="1"/>
    <col min="3560" max="3583" width="41.875" style="5"/>
    <col min="3584" max="3584" width="4.75" style="5" customWidth="1"/>
    <col min="3585" max="3585" width="18.125" style="5" customWidth="1"/>
    <col min="3586" max="3586" width="54.375" style="5" customWidth="1"/>
    <col min="3587" max="3587" width="10" style="5" customWidth="1"/>
    <col min="3588" max="3588" width="20.125" style="5" customWidth="1"/>
    <col min="3589" max="3589" width="10" style="5" bestFit="1" customWidth="1"/>
    <col min="3590" max="3590" width="18.125" style="5" customWidth="1"/>
    <col min="3591" max="3591" width="12.875" style="5" customWidth="1"/>
    <col min="3592" max="3592" width="15" style="5" customWidth="1"/>
    <col min="3593" max="3593" width="18.375" style="5" customWidth="1"/>
    <col min="3594" max="3594" width="14.75" style="5" customWidth="1"/>
    <col min="3595" max="3813" width="9.125" style="5" customWidth="1"/>
    <col min="3814" max="3814" width="5.75" style="5" customWidth="1"/>
    <col min="3815" max="3815" width="19.125" style="5" customWidth="1"/>
    <col min="3816" max="3839" width="41.875" style="5"/>
    <col min="3840" max="3840" width="4.75" style="5" customWidth="1"/>
    <col min="3841" max="3841" width="18.125" style="5" customWidth="1"/>
    <col min="3842" max="3842" width="54.375" style="5" customWidth="1"/>
    <col min="3843" max="3843" width="10" style="5" customWidth="1"/>
    <col min="3844" max="3844" width="20.125" style="5" customWidth="1"/>
    <col min="3845" max="3845" width="10" style="5" bestFit="1" customWidth="1"/>
    <col min="3846" max="3846" width="18.125" style="5" customWidth="1"/>
    <col min="3847" max="3847" width="12.875" style="5" customWidth="1"/>
    <col min="3848" max="3848" width="15" style="5" customWidth="1"/>
    <col min="3849" max="3849" width="18.375" style="5" customWidth="1"/>
    <col min="3850" max="3850" width="14.75" style="5" customWidth="1"/>
    <col min="3851" max="4069" width="9.125" style="5" customWidth="1"/>
    <col min="4070" max="4070" width="5.75" style="5" customWidth="1"/>
    <col min="4071" max="4071" width="19.125" style="5" customWidth="1"/>
    <col min="4072" max="4095" width="41.875" style="5"/>
    <col min="4096" max="4096" width="4.75" style="5" customWidth="1"/>
    <col min="4097" max="4097" width="18.125" style="5" customWidth="1"/>
    <col min="4098" max="4098" width="54.375" style="5" customWidth="1"/>
    <col min="4099" max="4099" width="10" style="5" customWidth="1"/>
    <col min="4100" max="4100" width="20.125" style="5" customWidth="1"/>
    <col min="4101" max="4101" width="10" style="5" bestFit="1" customWidth="1"/>
    <col min="4102" max="4102" width="18.125" style="5" customWidth="1"/>
    <col min="4103" max="4103" width="12.875" style="5" customWidth="1"/>
    <col min="4104" max="4104" width="15" style="5" customWidth="1"/>
    <col min="4105" max="4105" width="18.375" style="5" customWidth="1"/>
    <col min="4106" max="4106" width="14.75" style="5" customWidth="1"/>
    <col min="4107" max="4325" width="9.125" style="5" customWidth="1"/>
    <col min="4326" max="4326" width="5.75" style="5" customWidth="1"/>
    <col min="4327" max="4327" width="19.125" style="5" customWidth="1"/>
    <col min="4328" max="4351" width="41.875" style="5"/>
    <col min="4352" max="4352" width="4.75" style="5" customWidth="1"/>
    <col min="4353" max="4353" width="18.125" style="5" customWidth="1"/>
    <col min="4354" max="4354" width="54.375" style="5" customWidth="1"/>
    <col min="4355" max="4355" width="10" style="5" customWidth="1"/>
    <col min="4356" max="4356" width="20.125" style="5" customWidth="1"/>
    <col min="4357" max="4357" width="10" style="5" bestFit="1" customWidth="1"/>
    <col min="4358" max="4358" width="18.125" style="5" customWidth="1"/>
    <col min="4359" max="4359" width="12.875" style="5" customWidth="1"/>
    <col min="4360" max="4360" width="15" style="5" customWidth="1"/>
    <col min="4361" max="4361" width="18.375" style="5" customWidth="1"/>
    <col min="4362" max="4362" width="14.75" style="5" customWidth="1"/>
    <col min="4363" max="4581" width="9.125" style="5" customWidth="1"/>
    <col min="4582" max="4582" width="5.75" style="5" customWidth="1"/>
    <col min="4583" max="4583" width="19.125" style="5" customWidth="1"/>
    <col min="4584" max="4607" width="41.875" style="5"/>
    <col min="4608" max="4608" width="4.75" style="5" customWidth="1"/>
    <col min="4609" max="4609" width="18.125" style="5" customWidth="1"/>
    <col min="4610" max="4610" width="54.375" style="5" customWidth="1"/>
    <col min="4611" max="4611" width="10" style="5" customWidth="1"/>
    <col min="4612" max="4612" width="20.125" style="5" customWidth="1"/>
    <col min="4613" max="4613" width="10" style="5" bestFit="1" customWidth="1"/>
    <col min="4614" max="4614" width="18.125" style="5" customWidth="1"/>
    <col min="4615" max="4615" width="12.875" style="5" customWidth="1"/>
    <col min="4616" max="4616" width="15" style="5" customWidth="1"/>
    <col min="4617" max="4617" width="18.375" style="5" customWidth="1"/>
    <col min="4618" max="4618" width="14.75" style="5" customWidth="1"/>
    <col min="4619" max="4837" width="9.125" style="5" customWidth="1"/>
    <col min="4838" max="4838" width="5.75" style="5" customWidth="1"/>
    <col min="4839" max="4839" width="19.125" style="5" customWidth="1"/>
    <col min="4840" max="4863" width="41.875" style="5"/>
    <col min="4864" max="4864" width="4.75" style="5" customWidth="1"/>
    <col min="4865" max="4865" width="18.125" style="5" customWidth="1"/>
    <col min="4866" max="4866" width="54.375" style="5" customWidth="1"/>
    <col min="4867" max="4867" width="10" style="5" customWidth="1"/>
    <col min="4868" max="4868" width="20.125" style="5" customWidth="1"/>
    <col min="4869" max="4869" width="10" style="5" bestFit="1" customWidth="1"/>
    <col min="4870" max="4870" width="18.125" style="5" customWidth="1"/>
    <col min="4871" max="4871" width="12.875" style="5" customWidth="1"/>
    <col min="4872" max="4872" width="15" style="5" customWidth="1"/>
    <col min="4873" max="4873" width="18.375" style="5" customWidth="1"/>
    <col min="4874" max="4874" width="14.75" style="5" customWidth="1"/>
    <col min="4875" max="5093" width="9.125" style="5" customWidth="1"/>
    <col min="5094" max="5094" width="5.75" style="5" customWidth="1"/>
    <col min="5095" max="5095" width="19.125" style="5" customWidth="1"/>
    <col min="5096" max="5119" width="41.875" style="5"/>
    <col min="5120" max="5120" width="4.75" style="5" customWidth="1"/>
    <col min="5121" max="5121" width="18.125" style="5" customWidth="1"/>
    <col min="5122" max="5122" width="54.375" style="5" customWidth="1"/>
    <col min="5123" max="5123" width="10" style="5" customWidth="1"/>
    <col min="5124" max="5124" width="20.125" style="5" customWidth="1"/>
    <col min="5125" max="5125" width="10" style="5" bestFit="1" customWidth="1"/>
    <col min="5126" max="5126" width="18.125" style="5" customWidth="1"/>
    <col min="5127" max="5127" width="12.875" style="5" customWidth="1"/>
    <col min="5128" max="5128" width="15" style="5" customWidth="1"/>
    <col min="5129" max="5129" width="18.375" style="5" customWidth="1"/>
    <col min="5130" max="5130" width="14.75" style="5" customWidth="1"/>
    <col min="5131" max="5349" width="9.125" style="5" customWidth="1"/>
    <col min="5350" max="5350" width="5.75" style="5" customWidth="1"/>
    <col min="5351" max="5351" width="19.125" style="5" customWidth="1"/>
    <col min="5352" max="5375" width="41.875" style="5"/>
    <col min="5376" max="5376" width="4.75" style="5" customWidth="1"/>
    <col min="5377" max="5377" width="18.125" style="5" customWidth="1"/>
    <col min="5378" max="5378" width="54.375" style="5" customWidth="1"/>
    <col min="5379" max="5379" width="10" style="5" customWidth="1"/>
    <col min="5380" max="5380" width="20.125" style="5" customWidth="1"/>
    <col min="5381" max="5381" width="10" style="5" bestFit="1" customWidth="1"/>
    <col min="5382" max="5382" width="18.125" style="5" customWidth="1"/>
    <col min="5383" max="5383" width="12.875" style="5" customWidth="1"/>
    <col min="5384" max="5384" width="15" style="5" customWidth="1"/>
    <col min="5385" max="5385" width="18.375" style="5" customWidth="1"/>
    <col min="5386" max="5386" width="14.75" style="5" customWidth="1"/>
    <col min="5387" max="5605" width="9.125" style="5" customWidth="1"/>
    <col min="5606" max="5606" width="5.75" style="5" customWidth="1"/>
    <col min="5607" max="5607" width="19.125" style="5" customWidth="1"/>
    <col min="5608" max="5631" width="41.875" style="5"/>
    <col min="5632" max="5632" width="4.75" style="5" customWidth="1"/>
    <col min="5633" max="5633" width="18.125" style="5" customWidth="1"/>
    <col min="5634" max="5634" width="54.375" style="5" customWidth="1"/>
    <col min="5635" max="5635" width="10" style="5" customWidth="1"/>
    <col min="5636" max="5636" width="20.125" style="5" customWidth="1"/>
    <col min="5637" max="5637" width="10" style="5" bestFit="1" customWidth="1"/>
    <col min="5638" max="5638" width="18.125" style="5" customWidth="1"/>
    <col min="5639" max="5639" width="12.875" style="5" customWidth="1"/>
    <col min="5640" max="5640" width="15" style="5" customWidth="1"/>
    <col min="5641" max="5641" width="18.375" style="5" customWidth="1"/>
    <col min="5642" max="5642" width="14.75" style="5" customWidth="1"/>
    <col min="5643" max="5861" width="9.125" style="5" customWidth="1"/>
    <col min="5862" max="5862" width="5.75" style="5" customWidth="1"/>
    <col min="5863" max="5863" width="19.125" style="5" customWidth="1"/>
    <col min="5864" max="5887" width="41.875" style="5"/>
    <col min="5888" max="5888" width="4.75" style="5" customWidth="1"/>
    <col min="5889" max="5889" width="18.125" style="5" customWidth="1"/>
    <col min="5890" max="5890" width="54.375" style="5" customWidth="1"/>
    <col min="5891" max="5891" width="10" style="5" customWidth="1"/>
    <col min="5892" max="5892" width="20.125" style="5" customWidth="1"/>
    <col min="5893" max="5893" width="10" style="5" bestFit="1" customWidth="1"/>
    <col min="5894" max="5894" width="18.125" style="5" customWidth="1"/>
    <col min="5895" max="5895" width="12.875" style="5" customWidth="1"/>
    <col min="5896" max="5896" width="15" style="5" customWidth="1"/>
    <col min="5897" max="5897" width="18.375" style="5" customWidth="1"/>
    <col min="5898" max="5898" width="14.75" style="5" customWidth="1"/>
    <col min="5899" max="6117" width="9.125" style="5" customWidth="1"/>
    <col min="6118" max="6118" width="5.75" style="5" customWidth="1"/>
    <col min="6119" max="6119" width="19.125" style="5" customWidth="1"/>
    <col min="6120" max="6143" width="41.875" style="5"/>
    <col min="6144" max="6144" width="4.75" style="5" customWidth="1"/>
    <col min="6145" max="6145" width="18.125" style="5" customWidth="1"/>
    <col min="6146" max="6146" width="54.375" style="5" customWidth="1"/>
    <col min="6147" max="6147" width="10" style="5" customWidth="1"/>
    <col min="6148" max="6148" width="20.125" style="5" customWidth="1"/>
    <col min="6149" max="6149" width="10" style="5" bestFit="1" customWidth="1"/>
    <col min="6150" max="6150" width="18.125" style="5" customWidth="1"/>
    <col min="6151" max="6151" width="12.875" style="5" customWidth="1"/>
    <col min="6152" max="6152" width="15" style="5" customWidth="1"/>
    <col min="6153" max="6153" width="18.375" style="5" customWidth="1"/>
    <col min="6154" max="6154" width="14.75" style="5" customWidth="1"/>
    <col min="6155" max="6373" width="9.125" style="5" customWidth="1"/>
    <col min="6374" max="6374" width="5.75" style="5" customWidth="1"/>
    <col min="6375" max="6375" width="19.125" style="5" customWidth="1"/>
    <col min="6376" max="6399" width="41.875" style="5"/>
    <col min="6400" max="6400" width="4.75" style="5" customWidth="1"/>
    <col min="6401" max="6401" width="18.125" style="5" customWidth="1"/>
    <col min="6402" max="6402" width="54.375" style="5" customWidth="1"/>
    <col min="6403" max="6403" width="10" style="5" customWidth="1"/>
    <col min="6404" max="6404" width="20.125" style="5" customWidth="1"/>
    <col min="6405" max="6405" width="10" style="5" bestFit="1" customWidth="1"/>
    <col min="6406" max="6406" width="18.125" style="5" customWidth="1"/>
    <col min="6407" max="6407" width="12.875" style="5" customWidth="1"/>
    <col min="6408" max="6408" width="15" style="5" customWidth="1"/>
    <col min="6409" max="6409" width="18.375" style="5" customWidth="1"/>
    <col min="6410" max="6410" width="14.75" style="5" customWidth="1"/>
    <col min="6411" max="6629" width="9.125" style="5" customWidth="1"/>
    <col min="6630" max="6630" width="5.75" style="5" customWidth="1"/>
    <col min="6631" max="6631" width="19.125" style="5" customWidth="1"/>
    <col min="6632" max="6655" width="41.875" style="5"/>
    <col min="6656" max="6656" width="4.75" style="5" customWidth="1"/>
    <col min="6657" max="6657" width="18.125" style="5" customWidth="1"/>
    <col min="6658" max="6658" width="54.375" style="5" customWidth="1"/>
    <col min="6659" max="6659" width="10" style="5" customWidth="1"/>
    <col min="6660" max="6660" width="20.125" style="5" customWidth="1"/>
    <col min="6661" max="6661" width="10" style="5" bestFit="1" customWidth="1"/>
    <col min="6662" max="6662" width="18.125" style="5" customWidth="1"/>
    <col min="6663" max="6663" width="12.875" style="5" customWidth="1"/>
    <col min="6664" max="6664" width="15" style="5" customWidth="1"/>
    <col min="6665" max="6665" width="18.375" style="5" customWidth="1"/>
    <col min="6666" max="6666" width="14.75" style="5" customWidth="1"/>
    <col min="6667" max="6885" width="9.125" style="5" customWidth="1"/>
    <col min="6886" max="6886" width="5.75" style="5" customWidth="1"/>
    <col min="6887" max="6887" width="19.125" style="5" customWidth="1"/>
    <col min="6888" max="6911" width="41.875" style="5"/>
    <col min="6912" max="6912" width="4.75" style="5" customWidth="1"/>
    <col min="6913" max="6913" width="18.125" style="5" customWidth="1"/>
    <col min="6914" max="6914" width="54.375" style="5" customWidth="1"/>
    <col min="6915" max="6915" width="10" style="5" customWidth="1"/>
    <col min="6916" max="6916" width="20.125" style="5" customWidth="1"/>
    <col min="6917" max="6917" width="10" style="5" bestFit="1" customWidth="1"/>
    <col min="6918" max="6918" width="18.125" style="5" customWidth="1"/>
    <col min="6919" max="6919" width="12.875" style="5" customWidth="1"/>
    <col min="6920" max="6920" width="15" style="5" customWidth="1"/>
    <col min="6921" max="6921" width="18.375" style="5" customWidth="1"/>
    <col min="6922" max="6922" width="14.75" style="5" customWidth="1"/>
    <col min="6923" max="7141" width="9.125" style="5" customWidth="1"/>
    <col min="7142" max="7142" width="5.75" style="5" customWidth="1"/>
    <col min="7143" max="7143" width="19.125" style="5" customWidth="1"/>
    <col min="7144" max="7167" width="41.875" style="5"/>
    <col min="7168" max="7168" width="4.75" style="5" customWidth="1"/>
    <col min="7169" max="7169" width="18.125" style="5" customWidth="1"/>
    <col min="7170" max="7170" width="54.375" style="5" customWidth="1"/>
    <col min="7171" max="7171" width="10" style="5" customWidth="1"/>
    <col min="7172" max="7172" width="20.125" style="5" customWidth="1"/>
    <col min="7173" max="7173" width="10" style="5" bestFit="1" customWidth="1"/>
    <col min="7174" max="7174" width="18.125" style="5" customWidth="1"/>
    <col min="7175" max="7175" width="12.875" style="5" customWidth="1"/>
    <col min="7176" max="7176" width="15" style="5" customWidth="1"/>
    <col min="7177" max="7177" width="18.375" style="5" customWidth="1"/>
    <col min="7178" max="7178" width="14.75" style="5" customWidth="1"/>
    <col min="7179" max="7397" width="9.125" style="5" customWidth="1"/>
    <col min="7398" max="7398" width="5.75" style="5" customWidth="1"/>
    <col min="7399" max="7399" width="19.125" style="5" customWidth="1"/>
    <col min="7400" max="7423" width="41.875" style="5"/>
    <col min="7424" max="7424" width="4.75" style="5" customWidth="1"/>
    <col min="7425" max="7425" width="18.125" style="5" customWidth="1"/>
    <col min="7426" max="7426" width="54.375" style="5" customWidth="1"/>
    <col min="7427" max="7427" width="10" style="5" customWidth="1"/>
    <col min="7428" max="7428" width="20.125" style="5" customWidth="1"/>
    <col min="7429" max="7429" width="10" style="5" bestFit="1" customWidth="1"/>
    <col min="7430" max="7430" width="18.125" style="5" customWidth="1"/>
    <col min="7431" max="7431" width="12.875" style="5" customWidth="1"/>
    <col min="7432" max="7432" width="15" style="5" customWidth="1"/>
    <col min="7433" max="7433" width="18.375" style="5" customWidth="1"/>
    <col min="7434" max="7434" width="14.75" style="5" customWidth="1"/>
    <col min="7435" max="7653" width="9.125" style="5" customWidth="1"/>
    <col min="7654" max="7654" width="5.75" style="5" customWidth="1"/>
    <col min="7655" max="7655" width="19.125" style="5" customWidth="1"/>
    <col min="7656" max="7679" width="41.875" style="5"/>
    <col min="7680" max="7680" width="4.75" style="5" customWidth="1"/>
    <col min="7681" max="7681" width="18.125" style="5" customWidth="1"/>
    <col min="7682" max="7682" width="54.375" style="5" customWidth="1"/>
    <col min="7683" max="7683" width="10" style="5" customWidth="1"/>
    <col min="7684" max="7684" width="20.125" style="5" customWidth="1"/>
    <col min="7685" max="7685" width="10" style="5" bestFit="1" customWidth="1"/>
    <col min="7686" max="7686" width="18.125" style="5" customWidth="1"/>
    <col min="7687" max="7687" width="12.875" style="5" customWidth="1"/>
    <col min="7688" max="7688" width="15" style="5" customWidth="1"/>
    <col min="7689" max="7689" width="18.375" style="5" customWidth="1"/>
    <col min="7690" max="7690" width="14.75" style="5" customWidth="1"/>
    <col min="7691" max="7909" width="9.125" style="5" customWidth="1"/>
    <col min="7910" max="7910" width="5.75" style="5" customWidth="1"/>
    <col min="7911" max="7911" width="19.125" style="5" customWidth="1"/>
    <col min="7912" max="7935" width="41.875" style="5"/>
    <col min="7936" max="7936" width="4.75" style="5" customWidth="1"/>
    <col min="7937" max="7937" width="18.125" style="5" customWidth="1"/>
    <col min="7938" max="7938" width="54.375" style="5" customWidth="1"/>
    <col min="7939" max="7939" width="10" style="5" customWidth="1"/>
    <col min="7940" max="7940" width="20.125" style="5" customWidth="1"/>
    <col min="7941" max="7941" width="10" style="5" bestFit="1" customWidth="1"/>
    <col min="7942" max="7942" width="18.125" style="5" customWidth="1"/>
    <col min="7943" max="7943" width="12.875" style="5" customWidth="1"/>
    <col min="7944" max="7944" width="15" style="5" customWidth="1"/>
    <col min="7945" max="7945" width="18.375" style="5" customWidth="1"/>
    <col min="7946" max="7946" width="14.75" style="5" customWidth="1"/>
    <col min="7947" max="8165" width="9.125" style="5" customWidth="1"/>
    <col min="8166" max="8166" width="5.75" style="5" customWidth="1"/>
    <col min="8167" max="8167" width="19.125" style="5" customWidth="1"/>
    <col min="8168" max="8191" width="41.875" style="5"/>
    <col min="8192" max="8192" width="4.75" style="5" customWidth="1"/>
    <col min="8193" max="8193" width="18.125" style="5" customWidth="1"/>
    <col min="8194" max="8194" width="54.375" style="5" customWidth="1"/>
    <col min="8195" max="8195" width="10" style="5" customWidth="1"/>
    <col min="8196" max="8196" width="20.125" style="5" customWidth="1"/>
    <col min="8197" max="8197" width="10" style="5" bestFit="1" customWidth="1"/>
    <col min="8198" max="8198" width="18.125" style="5" customWidth="1"/>
    <col min="8199" max="8199" width="12.875" style="5" customWidth="1"/>
    <col min="8200" max="8200" width="15" style="5" customWidth="1"/>
    <col min="8201" max="8201" width="18.375" style="5" customWidth="1"/>
    <col min="8202" max="8202" width="14.75" style="5" customWidth="1"/>
    <col min="8203" max="8421" width="9.125" style="5" customWidth="1"/>
    <col min="8422" max="8422" width="5.75" style="5" customWidth="1"/>
    <col min="8423" max="8423" width="19.125" style="5" customWidth="1"/>
    <col min="8424" max="8447" width="41.875" style="5"/>
    <col min="8448" max="8448" width="4.75" style="5" customWidth="1"/>
    <col min="8449" max="8449" width="18.125" style="5" customWidth="1"/>
    <col min="8450" max="8450" width="54.375" style="5" customWidth="1"/>
    <col min="8451" max="8451" width="10" style="5" customWidth="1"/>
    <col min="8452" max="8452" width="20.125" style="5" customWidth="1"/>
    <col min="8453" max="8453" width="10" style="5" bestFit="1" customWidth="1"/>
    <col min="8454" max="8454" width="18.125" style="5" customWidth="1"/>
    <col min="8455" max="8455" width="12.875" style="5" customWidth="1"/>
    <col min="8456" max="8456" width="15" style="5" customWidth="1"/>
    <col min="8457" max="8457" width="18.375" style="5" customWidth="1"/>
    <col min="8458" max="8458" width="14.75" style="5" customWidth="1"/>
    <col min="8459" max="8677" width="9.125" style="5" customWidth="1"/>
    <col min="8678" max="8678" width="5.75" style="5" customWidth="1"/>
    <col min="8679" max="8679" width="19.125" style="5" customWidth="1"/>
    <col min="8680" max="8703" width="41.875" style="5"/>
    <col min="8704" max="8704" width="4.75" style="5" customWidth="1"/>
    <col min="8705" max="8705" width="18.125" style="5" customWidth="1"/>
    <col min="8706" max="8706" width="54.375" style="5" customWidth="1"/>
    <col min="8707" max="8707" width="10" style="5" customWidth="1"/>
    <col min="8708" max="8708" width="20.125" style="5" customWidth="1"/>
    <col min="8709" max="8709" width="10" style="5" bestFit="1" customWidth="1"/>
    <col min="8710" max="8710" width="18.125" style="5" customWidth="1"/>
    <col min="8711" max="8711" width="12.875" style="5" customWidth="1"/>
    <col min="8712" max="8712" width="15" style="5" customWidth="1"/>
    <col min="8713" max="8713" width="18.375" style="5" customWidth="1"/>
    <col min="8714" max="8714" width="14.75" style="5" customWidth="1"/>
    <col min="8715" max="8933" width="9.125" style="5" customWidth="1"/>
    <col min="8934" max="8934" width="5.75" style="5" customWidth="1"/>
    <col min="8935" max="8935" width="19.125" style="5" customWidth="1"/>
    <col min="8936" max="8959" width="41.875" style="5"/>
    <col min="8960" max="8960" width="4.75" style="5" customWidth="1"/>
    <col min="8961" max="8961" width="18.125" style="5" customWidth="1"/>
    <col min="8962" max="8962" width="54.375" style="5" customWidth="1"/>
    <col min="8963" max="8963" width="10" style="5" customWidth="1"/>
    <col min="8964" max="8964" width="20.125" style="5" customWidth="1"/>
    <col min="8965" max="8965" width="10" style="5" bestFit="1" customWidth="1"/>
    <col min="8966" max="8966" width="18.125" style="5" customWidth="1"/>
    <col min="8967" max="8967" width="12.875" style="5" customWidth="1"/>
    <col min="8968" max="8968" width="15" style="5" customWidth="1"/>
    <col min="8969" max="8969" width="18.375" style="5" customWidth="1"/>
    <col min="8970" max="8970" width="14.75" style="5" customWidth="1"/>
    <col min="8971" max="9189" width="9.125" style="5" customWidth="1"/>
    <col min="9190" max="9190" width="5.75" style="5" customWidth="1"/>
    <col min="9191" max="9191" width="19.125" style="5" customWidth="1"/>
    <col min="9192" max="9215" width="41.875" style="5"/>
    <col min="9216" max="9216" width="4.75" style="5" customWidth="1"/>
    <col min="9217" max="9217" width="18.125" style="5" customWidth="1"/>
    <col min="9218" max="9218" width="54.375" style="5" customWidth="1"/>
    <col min="9219" max="9219" width="10" style="5" customWidth="1"/>
    <col min="9220" max="9220" width="20.125" style="5" customWidth="1"/>
    <col min="9221" max="9221" width="10" style="5" bestFit="1" customWidth="1"/>
    <col min="9222" max="9222" width="18.125" style="5" customWidth="1"/>
    <col min="9223" max="9223" width="12.875" style="5" customWidth="1"/>
    <col min="9224" max="9224" width="15" style="5" customWidth="1"/>
    <col min="9225" max="9225" width="18.375" style="5" customWidth="1"/>
    <col min="9226" max="9226" width="14.75" style="5" customWidth="1"/>
    <col min="9227" max="9445" width="9.125" style="5" customWidth="1"/>
    <col min="9446" max="9446" width="5.75" style="5" customWidth="1"/>
    <col min="9447" max="9447" width="19.125" style="5" customWidth="1"/>
    <col min="9448" max="9471" width="41.875" style="5"/>
    <col min="9472" max="9472" width="4.75" style="5" customWidth="1"/>
    <col min="9473" max="9473" width="18.125" style="5" customWidth="1"/>
    <col min="9474" max="9474" width="54.375" style="5" customWidth="1"/>
    <col min="9475" max="9475" width="10" style="5" customWidth="1"/>
    <col min="9476" max="9476" width="20.125" style="5" customWidth="1"/>
    <col min="9477" max="9477" width="10" style="5" bestFit="1" customWidth="1"/>
    <col min="9478" max="9478" width="18.125" style="5" customWidth="1"/>
    <col min="9479" max="9479" width="12.875" style="5" customWidth="1"/>
    <col min="9480" max="9480" width="15" style="5" customWidth="1"/>
    <col min="9481" max="9481" width="18.375" style="5" customWidth="1"/>
    <col min="9482" max="9482" width="14.75" style="5" customWidth="1"/>
    <col min="9483" max="9701" width="9.125" style="5" customWidth="1"/>
    <col min="9702" max="9702" width="5.75" style="5" customWidth="1"/>
    <col min="9703" max="9703" width="19.125" style="5" customWidth="1"/>
    <col min="9704" max="9727" width="41.875" style="5"/>
    <col min="9728" max="9728" width="4.75" style="5" customWidth="1"/>
    <col min="9729" max="9729" width="18.125" style="5" customWidth="1"/>
    <col min="9730" max="9730" width="54.375" style="5" customWidth="1"/>
    <col min="9731" max="9731" width="10" style="5" customWidth="1"/>
    <col min="9732" max="9732" width="20.125" style="5" customWidth="1"/>
    <col min="9733" max="9733" width="10" style="5" bestFit="1" customWidth="1"/>
    <col min="9734" max="9734" width="18.125" style="5" customWidth="1"/>
    <col min="9735" max="9735" width="12.875" style="5" customWidth="1"/>
    <col min="9736" max="9736" width="15" style="5" customWidth="1"/>
    <col min="9737" max="9737" width="18.375" style="5" customWidth="1"/>
    <col min="9738" max="9738" width="14.75" style="5" customWidth="1"/>
    <col min="9739" max="9957" width="9.125" style="5" customWidth="1"/>
    <col min="9958" max="9958" width="5.75" style="5" customWidth="1"/>
    <col min="9959" max="9959" width="19.125" style="5" customWidth="1"/>
    <col min="9960" max="9983" width="41.875" style="5"/>
    <col min="9984" max="9984" width="4.75" style="5" customWidth="1"/>
    <col min="9985" max="9985" width="18.125" style="5" customWidth="1"/>
    <col min="9986" max="9986" width="54.375" style="5" customWidth="1"/>
    <col min="9987" max="9987" width="10" style="5" customWidth="1"/>
    <col min="9988" max="9988" width="20.125" style="5" customWidth="1"/>
    <col min="9989" max="9989" width="10" style="5" bestFit="1" customWidth="1"/>
    <col min="9990" max="9990" width="18.125" style="5" customWidth="1"/>
    <col min="9991" max="9991" width="12.875" style="5" customWidth="1"/>
    <col min="9992" max="9992" width="15" style="5" customWidth="1"/>
    <col min="9993" max="9993" width="18.375" style="5" customWidth="1"/>
    <col min="9994" max="9994" width="14.75" style="5" customWidth="1"/>
    <col min="9995" max="10213" width="9.125" style="5" customWidth="1"/>
    <col min="10214" max="10214" width="5.75" style="5" customWidth="1"/>
    <col min="10215" max="10215" width="19.125" style="5" customWidth="1"/>
    <col min="10216" max="10239" width="41.875" style="5"/>
    <col min="10240" max="10240" width="4.75" style="5" customWidth="1"/>
    <col min="10241" max="10241" width="18.125" style="5" customWidth="1"/>
    <col min="10242" max="10242" width="54.375" style="5" customWidth="1"/>
    <col min="10243" max="10243" width="10" style="5" customWidth="1"/>
    <col min="10244" max="10244" width="20.125" style="5" customWidth="1"/>
    <col min="10245" max="10245" width="10" style="5" bestFit="1" customWidth="1"/>
    <col min="10246" max="10246" width="18.125" style="5" customWidth="1"/>
    <col min="10247" max="10247" width="12.875" style="5" customWidth="1"/>
    <col min="10248" max="10248" width="15" style="5" customWidth="1"/>
    <col min="10249" max="10249" width="18.375" style="5" customWidth="1"/>
    <col min="10250" max="10250" width="14.75" style="5" customWidth="1"/>
    <col min="10251" max="10469" width="9.125" style="5" customWidth="1"/>
    <col min="10470" max="10470" width="5.75" style="5" customWidth="1"/>
    <col min="10471" max="10471" width="19.125" style="5" customWidth="1"/>
    <col min="10472" max="10495" width="41.875" style="5"/>
    <col min="10496" max="10496" width="4.75" style="5" customWidth="1"/>
    <col min="10497" max="10497" width="18.125" style="5" customWidth="1"/>
    <col min="10498" max="10498" width="54.375" style="5" customWidth="1"/>
    <col min="10499" max="10499" width="10" style="5" customWidth="1"/>
    <col min="10500" max="10500" width="20.125" style="5" customWidth="1"/>
    <col min="10501" max="10501" width="10" style="5" bestFit="1" customWidth="1"/>
    <col min="10502" max="10502" width="18.125" style="5" customWidth="1"/>
    <col min="10503" max="10503" width="12.875" style="5" customWidth="1"/>
    <col min="10504" max="10504" width="15" style="5" customWidth="1"/>
    <col min="10505" max="10505" width="18.375" style="5" customWidth="1"/>
    <col min="10506" max="10506" width="14.75" style="5" customWidth="1"/>
    <col min="10507" max="10725" width="9.125" style="5" customWidth="1"/>
    <col min="10726" max="10726" width="5.75" style="5" customWidth="1"/>
    <col min="10727" max="10727" width="19.125" style="5" customWidth="1"/>
    <col min="10728" max="10751" width="41.875" style="5"/>
    <col min="10752" max="10752" width="4.75" style="5" customWidth="1"/>
    <col min="10753" max="10753" width="18.125" style="5" customWidth="1"/>
    <col min="10754" max="10754" width="54.375" style="5" customWidth="1"/>
    <col min="10755" max="10755" width="10" style="5" customWidth="1"/>
    <col min="10756" max="10756" width="20.125" style="5" customWidth="1"/>
    <col min="10757" max="10757" width="10" style="5" bestFit="1" customWidth="1"/>
    <col min="10758" max="10758" width="18.125" style="5" customWidth="1"/>
    <col min="10759" max="10759" width="12.875" style="5" customWidth="1"/>
    <col min="10760" max="10760" width="15" style="5" customWidth="1"/>
    <col min="10761" max="10761" width="18.375" style="5" customWidth="1"/>
    <col min="10762" max="10762" width="14.75" style="5" customWidth="1"/>
    <col min="10763" max="10981" width="9.125" style="5" customWidth="1"/>
    <col min="10982" max="10982" width="5.75" style="5" customWidth="1"/>
    <col min="10983" max="10983" width="19.125" style="5" customWidth="1"/>
    <col min="10984" max="11007" width="41.875" style="5"/>
    <col min="11008" max="11008" width="4.75" style="5" customWidth="1"/>
    <col min="11009" max="11009" width="18.125" style="5" customWidth="1"/>
    <col min="11010" max="11010" width="54.375" style="5" customWidth="1"/>
    <col min="11011" max="11011" width="10" style="5" customWidth="1"/>
    <col min="11012" max="11012" width="20.125" style="5" customWidth="1"/>
    <col min="11013" max="11013" width="10" style="5" bestFit="1" customWidth="1"/>
    <col min="11014" max="11014" width="18.125" style="5" customWidth="1"/>
    <col min="11015" max="11015" width="12.875" style="5" customWidth="1"/>
    <col min="11016" max="11016" width="15" style="5" customWidth="1"/>
    <col min="11017" max="11017" width="18.375" style="5" customWidth="1"/>
    <col min="11018" max="11018" width="14.75" style="5" customWidth="1"/>
    <col min="11019" max="11237" width="9.125" style="5" customWidth="1"/>
    <col min="11238" max="11238" width="5.75" style="5" customWidth="1"/>
    <col min="11239" max="11239" width="19.125" style="5" customWidth="1"/>
    <col min="11240" max="11263" width="41.875" style="5"/>
    <col min="11264" max="11264" width="4.75" style="5" customWidth="1"/>
    <col min="11265" max="11265" width="18.125" style="5" customWidth="1"/>
    <col min="11266" max="11266" width="54.375" style="5" customWidth="1"/>
    <col min="11267" max="11267" width="10" style="5" customWidth="1"/>
    <col min="11268" max="11268" width="20.125" style="5" customWidth="1"/>
    <col min="11269" max="11269" width="10" style="5" bestFit="1" customWidth="1"/>
    <col min="11270" max="11270" width="18.125" style="5" customWidth="1"/>
    <col min="11271" max="11271" width="12.875" style="5" customWidth="1"/>
    <col min="11272" max="11272" width="15" style="5" customWidth="1"/>
    <col min="11273" max="11273" width="18.375" style="5" customWidth="1"/>
    <col min="11274" max="11274" width="14.75" style="5" customWidth="1"/>
    <col min="11275" max="11493" width="9.125" style="5" customWidth="1"/>
    <col min="11494" max="11494" width="5.75" style="5" customWidth="1"/>
    <col min="11495" max="11495" width="19.125" style="5" customWidth="1"/>
    <col min="11496" max="11519" width="41.875" style="5"/>
    <col min="11520" max="11520" width="4.75" style="5" customWidth="1"/>
    <col min="11521" max="11521" width="18.125" style="5" customWidth="1"/>
    <col min="11522" max="11522" width="54.375" style="5" customWidth="1"/>
    <col min="11523" max="11523" width="10" style="5" customWidth="1"/>
    <col min="11524" max="11524" width="20.125" style="5" customWidth="1"/>
    <col min="11525" max="11525" width="10" style="5" bestFit="1" customWidth="1"/>
    <col min="11526" max="11526" width="18.125" style="5" customWidth="1"/>
    <col min="11527" max="11527" width="12.875" style="5" customWidth="1"/>
    <col min="11528" max="11528" width="15" style="5" customWidth="1"/>
    <col min="11529" max="11529" width="18.375" style="5" customWidth="1"/>
    <col min="11530" max="11530" width="14.75" style="5" customWidth="1"/>
    <col min="11531" max="11749" width="9.125" style="5" customWidth="1"/>
    <col min="11750" max="11750" width="5.75" style="5" customWidth="1"/>
    <col min="11751" max="11751" width="19.125" style="5" customWidth="1"/>
    <col min="11752" max="11775" width="41.875" style="5"/>
    <col min="11776" max="11776" width="4.75" style="5" customWidth="1"/>
    <col min="11777" max="11777" width="18.125" style="5" customWidth="1"/>
    <col min="11778" max="11778" width="54.375" style="5" customWidth="1"/>
    <col min="11779" max="11779" width="10" style="5" customWidth="1"/>
    <col min="11780" max="11780" width="20.125" style="5" customWidth="1"/>
    <col min="11781" max="11781" width="10" style="5" bestFit="1" customWidth="1"/>
    <col min="11782" max="11782" width="18.125" style="5" customWidth="1"/>
    <col min="11783" max="11783" width="12.875" style="5" customWidth="1"/>
    <col min="11784" max="11784" width="15" style="5" customWidth="1"/>
    <col min="11785" max="11785" width="18.375" style="5" customWidth="1"/>
    <col min="11786" max="11786" width="14.75" style="5" customWidth="1"/>
    <col min="11787" max="12005" width="9.125" style="5" customWidth="1"/>
    <col min="12006" max="12006" width="5.75" style="5" customWidth="1"/>
    <col min="12007" max="12007" width="19.125" style="5" customWidth="1"/>
    <col min="12008" max="12031" width="41.875" style="5"/>
    <col min="12032" max="12032" width="4.75" style="5" customWidth="1"/>
    <col min="12033" max="12033" width="18.125" style="5" customWidth="1"/>
    <col min="12034" max="12034" width="54.375" style="5" customWidth="1"/>
    <col min="12035" max="12035" width="10" style="5" customWidth="1"/>
    <col min="12036" max="12036" width="20.125" style="5" customWidth="1"/>
    <col min="12037" max="12037" width="10" style="5" bestFit="1" customWidth="1"/>
    <col min="12038" max="12038" width="18.125" style="5" customWidth="1"/>
    <col min="12039" max="12039" width="12.875" style="5" customWidth="1"/>
    <col min="12040" max="12040" width="15" style="5" customWidth="1"/>
    <col min="12041" max="12041" width="18.375" style="5" customWidth="1"/>
    <col min="12042" max="12042" width="14.75" style="5" customWidth="1"/>
    <col min="12043" max="12261" width="9.125" style="5" customWidth="1"/>
    <col min="12262" max="12262" width="5.75" style="5" customWidth="1"/>
    <col min="12263" max="12263" width="19.125" style="5" customWidth="1"/>
    <col min="12264" max="12287" width="41.875" style="5"/>
    <col min="12288" max="12288" width="4.75" style="5" customWidth="1"/>
    <col min="12289" max="12289" width="18.125" style="5" customWidth="1"/>
    <col min="12290" max="12290" width="54.375" style="5" customWidth="1"/>
    <col min="12291" max="12291" width="10" style="5" customWidth="1"/>
    <col min="12292" max="12292" width="20.125" style="5" customWidth="1"/>
    <col min="12293" max="12293" width="10" style="5" bestFit="1" customWidth="1"/>
    <col min="12294" max="12294" width="18.125" style="5" customWidth="1"/>
    <col min="12295" max="12295" width="12.875" style="5" customWidth="1"/>
    <col min="12296" max="12296" width="15" style="5" customWidth="1"/>
    <col min="12297" max="12297" width="18.375" style="5" customWidth="1"/>
    <col min="12298" max="12298" width="14.75" style="5" customWidth="1"/>
    <col min="12299" max="12517" width="9.125" style="5" customWidth="1"/>
    <col min="12518" max="12518" width="5.75" style="5" customWidth="1"/>
    <col min="12519" max="12519" width="19.125" style="5" customWidth="1"/>
    <col min="12520" max="12543" width="41.875" style="5"/>
    <col min="12544" max="12544" width="4.75" style="5" customWidth="1"/>
    <col min="12545" max="12545" width="18.125" style="5" customWidth="1"/>
    <col min="12546" max="12546" width="54.375" style="5" customWidth="1"/>
    <col min="12547" max="12547" width="10" style="5" customWidth="1"/>
    <col min="12548" max="12548" width="20.125" style="5" customWidth="1"/>
    <col min="12549" max="12549" width="10" style="5" bestFit="1" customWidth="1"/>
    <col min="12550" max="12550" width="18.125" style="5" customWidth="1"/>
    <col min="12551" max="12551" width="12.875" style="5" customWidth="1"/>
    <col min="12552" max="12552" width="15" style="5" customWidth="1"/>
    <col min="12553" max="12553" width="18.375" style="5" customWidth="1"/>
    <col min="12554" max="12554" width="14.75" style="5" customWidth="1"/>
    <col min="12555" max="12773" width="9.125" style="5" customWidth="1"/>
    <col min="12774" max="12774" width="5.75" style="5" customWidth="1"/>
    <col min="12775" max="12775" width="19.125" style="5" customWidth="1"/>
    <col min="12776" max="12799" width="41.875" style="5"/>
    <col min="12800" max="12800" width="4.75" style="5" customWidth="1"/>
    <col min="12801" max="12801" width="18.125" style="5" customWidth="1"/>
    <col min="12802" max="12802" width="54.375" style="5" customWidth="1"/>
    <col min="12803" max="12803" width="10" style="5" customWidth="1"/>
    <col min="12804" max="12804" width="20.125" style="5" customWidth="1"/>
    <col min="12805" max="12805" width="10" style="5" bestFit="1" customWidth="1"/>
    <col min="12806" max="12806" width="18.125" style="5" customWidth="1"/>
    <col min="12807" max="12807" width="12.875" style="5" customWidth="1"/>
    <col min="12808" max="12808" width="15" style="5" customWidth="1"/>
    <col min="12809" max="12809" width="18.375" style="5" customWidth="1"/>
    <col min="12810" max="12810" width="14.75" style="5" customWidth="1"/>
    <col min="12811" max="13029" width="9.125" style="5" customWidth="1"/>
    <col min="13030" max="13030" width="5.75" style="5" customWidth="1"/>
    <col min="13031" max="13031" width="19.125" style="5" customWidth="1"/>
    <col min="13032" max="13055" width="41.875" style="5"/>
    <col min="13056" max="13056" width="4.75" style="5" customWidth="1"/>
    <col min="13057" max="13057" width="18.125" style="5" customWidth="1"/>
    <col min="13058" max="13058" width="54.375" style="5" customWidth="1"/>
    <col min="13059" max="13059" width="10" style="5" customWidth="1"/>
    <col min="13060" max="13060" width="20.125" style="5" customWidth="1"/>
    <col min="13061" max="13061" width="10" style="5" bestFit="1" customWidth="1"/>
    <col min="13062" max="13062" width="18.125" style="5" customWidth="1"/>
    <col min="13063" max="13063" width="12.875" style="5" customWidth="1"/>
    <col min="13064" max="13064" width="15" style="5" customWidth="1"/>
    <col min="13065" max="13065" width="18.375" style="5" customWidth="1"/>
    <col min="13066" max="13066" width="14.75" style="5" customWidth="1"/>
    <col min="13067" max="13285" width="9.125" style="5" customWidth="1"/>
    <col min="13286" max="13286" width="5.75" style="5" customWidth="1"/>
    <col min="13287" max="13287" width="19.125" style="5" customWidth="1"/>
    <col min="13288" max="13311" width="41.875" style="5"/>
    <col min="13312" max="13312" width="4.75" style="5" customWidth="1"/>
    <col min="13313" max="13313" width="18.125" style="5" customWidth="1"/>
    <col min="13314" max="13314" width="54.375" style="5" customWidth="1"/>
    <col min="13315" max="13315" width="10" style="5" customWidth="1"/>
    <col min="13316" max="13316" width="20.125" style="5" customWidth="1"/>
    <col min="13317" max="13317" width="10" style="5" bestFit="1" customWidth="1"/>
    <col min="13318" max="13318" width="18.125" style="5" customWidth="1"/>
    <col min="13319" max="13319" width="12.875" style="5" customWidth="1"/>
    <col min="13320" max="13320" width="15" style="5" customWidth="1"/>
    <col min="13321" max="13321" width="18.375" style="5" customWidth="1"/>
    <col min="13322" max="13322" width="14.75" style="5" customWidth="1"/>
    <col min="13323" max="13541" width="9.125" style="5" customWidth="1"/>
    <col min="13542" max="13542" width="5.75" style="5" customWidth="1"/>
    <col min="13543" max="13543" width="19.125" style="5" customWidth="1"/>
    <col min="13544" max="13567" width="41.875" style="5"/>
    <col min="13568" max="13568" width="4.75" style="5" customWidth="1"/>
    <col min="13569" max="13569" width="18.125" style="5" customWidth="1"/>
    <col min="13570" max="13570" width="54.375" style="5" customWidth="1"/>
    <col min="13571" max="13571" width="10" style="5" customWidth="1"/>
    <col min="13572" max="13572" width="20.125" style="5" customWidth="1"/>
    <col min="13573" max="13573" width="10" style="5" bestFit="1" customWidth="1"/>
    <col min="13574" max="13574" width="18.125" style="5" customWidth="1"/>
    <col min="13575" max="13575" width="12.875" style="5" customWidth="1"/>
    <col min="13576" max="13576" width="15" style="5" customWidth="1"/>
    <col min="13577" max="13577" width="18.375" style="5" customWidth="1"/>
    <col min="13578" max="13578" width="14.75" style="5" customWidth="1"/>
    <col min="13579" max="13797" width="9.125" style="5" customWidth="1"/>
    <col min="13798" max="13798" width="5.75" style="5" customWidth="1"/>
    <col min="13799" max="13799" width="19.125" style="5" customWidth="1"/>
    <col min="13800" max="13823" width="41.875" style="5"/>
    <col min="13824" max="13824" width="4.75" style="5" customWidth="1"/>
    <col min="13825" max="13825" width="18.125" style="5" customWidth="1"/>
    <col min="13826" max="13826" width="54.375" style="5" customWidth="1"/>
    <col min="13827" max="13827" width="10" style="5" customWidth="1"/>
    <col min="13828" max="13828" width="20.125" style="5" customWidth="1"/>
    <col min="13829" max="13829" width="10" style="5" bestFit="1" customWidth="1"/>
    <col min="13830" max="13830" width="18.125" style="5" customWidth="1"/>
    <col min="13831" max="13831" width="12.875" style="5" customWidth="1"/>
    <col min="13832" max="13832" width="15" style="5" customWidth="1"/>
    <col min="13833" max="13833" width="18.375" style="5" customWidth="1"/>
    <col min="13834" max="13834" width="14.75" style="5" customWidth="1"/>
    <col min="13835" max="14053" width="9.125" style="5" customWidth="1"/>
    <col min="14054" max="14054" width="5.75" style="5" customWidth="1"/>
    <col min="14055" max="14055" width="19.125" style="5" customWidth="1"/>
    <col min="14056" max="14079" width="41.875" style="5"/>
    <col min="14080" max="14080" width="4.75" style="5" customWidth="1"/>
    <col min="14081" max="14081" width="18.125" style="5" customWidth="1"/>
    <col min="14082" max="14082" width="54.375" style="5" customWidth="1"/>
    <col min="14083" max="14083" width="10" style="5" customWidth="1"/>
    <col min="14084" max="14084" width="20.125" style="5" customWidth="1"/>
    <col min="14085" max="14085" width="10" style="5" bestFit="1" customWidth="1"/>
    <col min="14086" max="14086" width="18.125" style="5" customWidth="1"/>
    <col min="14087" max="14087" width="12.875" style="5" customWidth="1"/>
    <col min="14088" max="14088" width="15" style="5" customWidth="1"/>
    <col min="14089" max="14089" width="18.375" style="5" customWidth="1"/>
    <col min="14090" max="14090" width="14.75" style="5" customWidth="1"/>
    <col min="14091" max="14309" width="9.125" style="5" customWidth="1"/>
    <col min="14310" max="14310" width="5.75" style="5" customWidth="1"/>
    <col min="14311" max="14311" width="19.125" style="5" customWidth="1"/>
    <col min="14312" max="14335" width="41.875" style="5"/>
    <col min="14336" max="14336" width="4.75" style="5" customWidth="1"/>
    <col min="14337" max="14337" width="18.125" style="5" customWidth="1"/>
    <col min="14338" max="14338" width="54.375" style="5" customWidth="1"/>
    <col min="14339" max="14339" width="10" style="5" customWidth="1"/>
    <col min="14340" max="14340" width="20.125" style="5" customWidth="1"/>
    <col min="14341" max="14341" width="10" style="5" bestFit="1" customWidth="1"/>
    <col min="14342" max="14342" width="18.125" style="5" customWidth="1"/>
    <col min="14343" max="14343" width="12.875" style="5" customWidth="1"/>
    <col min="14344" max="14344" width="15" style="5" customWidth="1"/>
    <col min="14345" max="14345" width="18.375" style="5" customWidth="1"/>
    <col min="14346" max="14346" width="14.75" style="5" customWidth="1"/>
    <col min="14347" max="14565" width="9.125" style="5" customWidth="1"/>
    <col min="14566" max="14566" width="5.75" style="5" customWidth="1"/>
    <col min="14567" max="14567" width="19.125" style="5" customWidth="1"/>
    <col min="14568" max="14591" width="41.875" style="5"/>
    <col min="14592" max="14592" width="4.75" style="5" customWidth="1"/>
    <col min="14593" max="14593" width="18.125" style="5" customWidth="1"/>
    <col min="14594" max="14594" width="54.375" style="5" customWidth="1"/>
    <col min="14595" max="14595" width="10" style="5" customWidth="1"/>
    <col min="14596" max="14596" width="20.125" style="5" customWidth="1"/>
    <col min="14597" max="14597" width="10" style="5" bestFit="1" customWidth="1"/>
    <col min="14598" max="14598" width="18.125" style="5" customWidth="1"/>
    <col min="14599" max="14599" width="12.875" style="5" customWidth="1"/>
    <col min="14600" max="14600" width="15" style="5" customWidth="1"/>
    <col min="14601" max="14601" width="18.375" style="5" customWidth="1"/>
    <col min="14602" max="14602" width="14.75" style="5" customWidth="1"/>
    <col min="14603" max="14821" width="9.125" style="5" customWidth="1"/>
    <col min="14822" max="14822" width="5.75" style="5" customWidth="1"/>
    <col min="14823" max="14823" width="19.125" style="5" customWidth="1"/>
    <col min="14824" max="14847" width="41.875" style="5"/>
    <col min="14848" max="14848" width="4.75" style="5" customWidth="1"/>
    <col min="14849" max="14849" width="18.125" style="5" customWidth="1"/>
    <col min="14850" max="14850" width="54.375" style="5" customWidth="1"/>
    <col min="14851" max="14851" width="10" style="5" customWidth="1"/>
    <col min="14852" max="14852" width="20.125" style="5" customWidth="1"/>
    <col min="14853" max="14853" width="10" style="5" bestFit="1" customWidth="1"/>
    <col min="14854" max="14854" width="18.125" style="5" customWidth="1"/>
    <col min="14855" max="14855" width="12.875" style="5" customWidth="1"/>
    <col min="14856" max="14856" width="15" style="5" customWidth="1"/>
    <col min="14857" max="14857" width="18.375" style="5" customWidth="1"/>
    <col min="14858" max="14858" width="14.75" style="5" customWidth="1"/>
    <col min="14859" max="15077" width="9.125" style="5" customWidth="1"/>
    <col min="15078" max="15078" width="5.75" style="5" customWidth="1"/>
    <col min="15079" max="15079" width="19.125" style="5" customWidth="1"/>
    <col min="15080" max="15103" width="41.875" style="5"/>
    <col min="15104" max="15104" width="4.75" style="5" customWidth="1"/>
    <col min="15105" max="15105" width="18.125" style="5" customWidth="1"/>
    <col min="15106" max="15106" width="54.375" style="5" customWidth="1"/>
    <col min="15107" max="15107" width="10" style="5" customWidth="1"/>
    <col min="15108" max="15108" width="20.125" style="5" customWidth="1"/>
    <col min="15109" max="15109" width="10" style="5" bestFit="1" customWidth="1"/>
    <col min="15110" max="15110" width="18.125" style="5" customWidth="1"/>
    <col min="15111" max="15111" width="12.875" style="5" customWidth="1"/>
    <col min="15112" max="15112" width="15" style="5" customWidth="1"/>
    <col min="15113" max="15113" width="18.375" style="5" customWidth="1"/>
    <col min="15114" max="15114" width="14.75" style="5" customWidth="1"/>
    <col min="15115" max="15333" width="9.125" style="5" customWidth="1"/>
    <col min="15334" max="15334" width="5.75" style="5" customWidth="1"/>
    <col min="15335" max="15335" width="19.125" style="5" customWidth="1"/>
    <col min="15336" max="15359" width="41.875" style="5"/>
    <col min="15360" max="15360" width="4.75" style="5" customWidth="1"/>
    <col min="15361" max="15361" width="18.125" style="5" customWidth="1"/>
    <col min="15362" max="15362" width="54.375" style="5" customWidth="1"/>
    <col min="15363" max="15363" width="10" style="5" customWidth="1"/>
    <col min="15364" max="15364" width="20.125" style="5" customWidth="1"/>
    <col min="15365" max="15365" width="10" style="5" bestFit="1" customWidth="1"/>
    <col min="15366" max="15366" width="18.125" style="5" customWidth="1"/>
    <col min="15367" max="15367" width="12.875" style="5" customWidth="1"/>
    <col min="15368" max="15368" width="15" style="5" customWidth="1"/>
    <col min="15369" max="15369" width="18.375" style="5" customWidth="1"/>
    <col min="15370" max="15370" width="14.75" style="5" customWidth="1"/>
    <col min="15371" max="15589" width="9.125" style="5" customWidth="1"/>
    <col min="15590" max="15590" width="5.75" style="5" customWidth="1"/>
    <col min="15591" max="15591" width="19.125" style="5" customWidth="1"/>
    <col min="15592" max="15615" width="41.875" style="5"/>
    <col min="15616" max="15616" width="4.75" style="5" customWidth="1"/>
    <col min="15617" max="15617" width="18.125" style="5" customWidth="1"/>
    <col min="15618" max="15618" width="54.375" style="5" customWidth="1"/>
    <col min="15619" max="15619" width="10" style="5" customWidth="1"/>
    <col min="15620" max="15620" width="20.125" style="5" customWidth="1"/>
    <col min="15621" max="15621" width="10" style="5" bestFit="1" customWidth="1"/>
    <col min="15622" max="15622" width="18.125" style="5" customWidth="1"/>
    <col min="15623" max="15623" width="12.875" style="5" customWidth="1"/>
    <col min="15624" max="15624" width="15" style="5" customWidth="1"/>
    <col min="15625" max="15625" width="18.375" style="5" customWidth="1"/>
    <col min="15626" max="15626" width="14.75" style="5" customWidth="1"/>
    <col min="15627" max="15845" width="9.125" style="5" customWidth="1"/>
    <col min="15846" max="15846" width="5.75" style="5" customWidth="1"/>
    <col min="15847" max="15847" width="19.125" style="5" customWidth="1"/>
    <col min="15848" max="15871" width="41.875" style="5"/>
    <col min="15872" max="15872" width="4.75" style="5" customWidth="1"/>
    <col min="15873" max="15873" width="18.125" style="5" customWidth="1"/>
    <col min="15874" max="15874" width="54.375" style="5" customWidth="1"/>
    <col min="15875" max="15875" width="10" style="5" customWidth="1"/>
    <col min="15876" max="15876" width="20.125" style="5" customWidth="1"/>
    <col min="15877" max="15877" width="10" style="5" bestFit="1" customWidth="1"/>
    <col min="15878" max="15878" width="18.125" style="5" customWidth="1"/>
    <col min="15879" max="15879" width="12.875" style="5" customWidth="1"/>
    <col min="15880" max="15880" width="15" style="5" customWidth="1"/>
    <col min="15881" max="15881" width="18.375" style="5" customWidth="1"/>
    <col min="15882" max="15882" width="14.75" style="5" customWidth="1"/>
    <col min="15883" max="16101" width="9.125" style="5" customWidth="1"/>
    <col min="16102" max="16102" width="5.75" style="5" customWidth="1"/>
    <col min="16103" max="16103" width="19.125" style="5" customWidth="1"/>
    <col min="16104" max="16127" width="41.875" style="5"/>
    <col min="16128" max="16128" width="4.75" style="5" customWidth="1"/>
    <col min="16129" max="16129" width="18.125" style="5" customWidth="1"/>
    <col min="16130" max="16130" width="54.375" style="5" customWidth="1"/>
    <col min="16131" max="16131" width="10" style="5" customWidth="1"/>
    <col min="16132" max="16132" width="20.125" style="5" customWidth="1"/>
    <col min="16133" max="16133" width="10" style="5" bestFit="1" customWidth="1"/>
    <col min="16134" max="16134" width="18.125" style="5" customWidth="1"/>
    <col min="16135" max="16135" width="12.875" style="5" customWidth="1"/>
    <col min="16136" max="16136" width="15" style="5" customWidth="1"/>
    <col min="16137" max="16137" width="18.375" style="5" customWidth="1"/>
    <col min="16138" max="16138" width="14.75" style="5" customWidth="1"/>
    <col min="16139" max="16357" width="9.125" style="5" customWidth="1"/>
    <col min="16358" max="16358" width="5.75" style="5" customWidth="1"/>
    <col min="16359" max="16359" width="19.125" style="5" customWidth="1"/>
    <col min="16360" max="16384" width="41.875" style="5"/>
  </cols>
  <sheetData>
    <row r="1" spans="1:235" s="70" customFormat="1" ht="12.75" customHeight="1">
      <c r="A1" s="78"/>
      <c r="B1" s="76"/>
      <c r="C1" s="72"/>
      <c r="D1" s="73"/>
      <c r="H1" s="159"/>
      <c r="J1" s="72"/>
      <c r="M1" s="205"/>
    </row>
    <row r="2" spans="1:235" ht="32.25" customHeight="1">
      <c r="A2" s="427"/>
      <c r="B2" s="427"/>
      <c r="C2" s="427"/>
      <c r="D2" s="165"/>
      <c r="E2" s="427"/>
      <c r="F2" s="427"/>
      <c r="G2" s="427"/>
      <c r="J2" s="5"/>
      <c r="K2" s="428"/>
      <c r="L2" s="428"/>
      <c r="M2" s="428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7"/>
      <c r="DV2" s="427"/>
      <c r="DW2" s="427"/>
      <c r="DX2" s="427"/>
      <c r="DY2" s="427"/>
      <c r="DZ2" s="427"/>
      <c r="EA2" s="427"/>
      <c r="EB2" s="427"/>
      <c r="EC2" s="427"/>
      <c r="ED2" s="427"/>
      <c r="EE2" s="427"/>
      <c r="EF2" s="427"/>
      <c r="EG2" s="427"/>
      <c r="EH2" s="427"/>
      <c r="EI2" s="427"/>
      <c r="EJ2" s="427"/>
      <c r="EK2" s="427"/>
      <c r="EL2" s="427"/>
      <c r="EM2" s="427"/>
      <c r="EN2" s="427"/>
      <c r="EO2" s="427"/>
      <c r="EP2" s="427"/>
      <c r="EQ2" s="427"/>
      <c r="ER2" s="427"/>
      <c r="ES2" s="427"/>
      <c r="ET2" s="427"/>
      <c r="EU2" s="427"/>
      <c r="EV2" s="427"/>
      <c r="EW2" s="427"/>
      <c r="EX2" s="427"/>
      <c r="EY2" s="427"/>
      <c r="EZ2" s="427"/>
      <c r="FA2" s="427"/>
      <c r="FB2" s="427"/>
      <c r="FC2" s="427"/>
      <c r="FD2" s="427"/>
      <c r="FE2" s="427"/>
      <c r="FF2" s="427"/>
      <c r="FG2" s="427"/>
      <c r="FH2" s="427"/>
      <c r="FI2" s="427"/>
      <c r="FJ2" s="427"/>
      <c r="FK2" s="427"/>
      <c r="FL2" s="427"/>
      <c r="FM2" s="427"/>
      <c r="FN2" s="427"/>
      <c r="FO2" s="427"/>
      <c r="FP2" s="427"/>
      <c r="FQ2" s="427"/>
      <c r="FR2" s="427"/>
      <c r="FS2" s="427"/>
      <c r="FT2" s="427"/>
      <c r="FU2" s="427"/>
      <c r="FV2" s="427"/>
      <c r="FW2" s="427"/>
      <c r="FX2" s="427"/>
      <c r="FY2" s="427"/>
      <c r="FZ2" s="427"/>
      <c r="GA2" s="427"/>
      <c r="GB2" s="427"/>
      <c r="GC2" s="427"/>
      <c r="GD2" s="427"/>
      <c r="GE2" s="427"/>
      <c r="GF2" s="427"/>
      <c r="GG2" s="427"/>
      <c r="GH2" s="427"/>
      <c r="GI2" s="427"/>
      <c r="GJ2" s="427"/>
      <c r="GK2" s="427"/>
      <c r="GL2" s="427"/>
      <c r="GM2" s="427"/>
      <c r="GN2" s="427"/>
      <c r="GO2" s="427"/>
      <c r="GP2" s="427"/>
      <c r="GQ2" s="427"/>
      <c r="GR2" s="427"/>
      <c r="GS2" s="427"/>
      <c r="GT2" s="427"/>
      <c r="GU2" s="427"/>
      <c r="GV2" s="427"/>
      <c r="GW2" s="427"/>
      <c r="GX2" s="427"/>
      <c r="GY2" s="427"/>
      <c r="GZ2" s="427"/>
      <c r="HA2" s="427"/>
      <c r="HB2" s="427"/>
      <c r="HC2" s="427"/>
      <c r="HD2" s="427"/>
      <c r="HE2" s="427"/>
      <c r="HF2" s="427"/>
      <c r="HG2" s="427"/>
      <c r="HH2" s="427"/>
      <c r="HI2" s="427"/>
      <c r="HJ2" s="427"/>
      <c r="HK2" s="427"/>
      <c r="HL2" s="427"/>
      <c r="HM2" s="427"/>
      <c r="HN2" s="427"/>
      <c r="HO2" s="427"/>
      <c r="HP2" s="427"/>
      <c r="HQ2" s="427"/>
      <c r="HR2" s="427"/>
      <c r="HS2" s="427"/>
      <c r="HT2" s="427"/>
      <c r="HU2" s="427"/>
      <c r="HV2" s="427"/>
      <c r="HW2" s="427"/>
      <c r="HX2" s="427"/>
      <c r="HY2" s="427"/>
      <c r="HZ2" s="427"/>
      <c r="IA2" s="427"/>
    </row>
    <row r="3" spans="1:235" s="87" customFormat="1" ht="25.15" customHeight="1">
      <c r="A3" s="383" t="s">
        <v>832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235" s="14" customFormat="1" ht="16.5" customHeight="1">
      <c r="A4" s="384" t="s">
        <v>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1:235" s="80" customFormat="1" ht="27.75" customHeight="1">
      <c r="A5" s="388" t="s">
        <v>105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1:235" s="14" customFormat="1" ht="18.75" customHeight="1">
      <c r="A6" s="343" t="s">
        <v>397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235" s="14" customFormat="1" ht="24" customHeight="1">
      <c r="A7" s="423" t="s">
        <v>0</v>
      </c>
      <c r="B7" s="360" t="s">
        <v>5</v>
      </c>
      <c r="C7" s="362" t="s">
        <v>3</v>
      </c>
      <c r="D7" s="360" t="s">
        <v>6</v>
      </c>
      <c r="E7" s="360" t="s">
        <v>1</v>
      </c>
      <c r="F7" s="347" t="s">
        <v>22</v>
      </c>
      <c r="G7" s="348"/>
      <c r="H7" s="360" t="s">
        <v>2</v>
      </c>
      <c r="I7" s="347" t="s">
        <v>18</v>
      </c>
      <c r="J7" s="348"/>
    </row>
    <row r="8" spans="1:235" s="14" customFormat="1" ht="16.5" customHeight="1">
      <c r="A8" s="425"/>
      <c r="B8" s="361"/>
      <c r="C8" s="363"/>
      <c r="D8" s="361"/>
      <c r="E8" s="361"/>
      <c r="F8" s="19" t="s">
        <v>398</v>
      </c>
      <c r="G8" s="19" t="s">
        <v>399</v>
      </c>
      <c r="H8" s="361"/>
      <c r="I8" s="19" t="s">
        <v>398</v>
      </c>
      <c r="J8" s="19" t="s">
        <v>399</v>
      </c>
    </row>
    <row r="9" spans="1:235" s="80" customFormat="1" ht="13.5" customHeight="1">
      <c r="A9" s="7">
        <v>1</v>
      </c>
      <c r="B9" s="163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235" s="80" customFormat="1" ht="15" customHeight="1">
      <c r="A10" s="7">
        <v>1</v>
      </c>
      <c r="B10" s="421" t="s">
        <v>106</v>
      </c>
      <c r="C10" s="422"/>
      <c r="D10" s="8"/>
      <c r="E10" s="8"/>
      <c r="F10" s="8"/>
      <c r="G10" s="8"/>
      <c r="H10" s="8"/>
      <c r="I10" s="8"/>
      <c r="J10" s="8"/>
    </row>
    <row r="11" spans="1:235" ht="15.6" customHeight="1">
      <c r="A11" s="423">
        <v>2</v>
      </c>
      <c r="B11" s="426" t="s">
        <v>25</v>
      </c>
      <c r="C11" s="163" t="s">
        <v>107</v>
      </c>
      <c r="D11" s="8"/>
      <c r="E11" s="8"/>
      <c r="F11" s="8"/>
      <c r="G11" s="8"/>
      <c r="H11" s="8"/>
      <c r="I11" s="8"/>
      <c r="J11" s="8"/>
    </row>
    <row r="12" spans="1:235" ht="18.75" customHeight="1">
      <c r="A12" s="424"/>
      <c r="B12" s="426"/>
      <c r="C12" s="37" t="s">
        <v>108</v>
      </c>
      <c r="D12" s="38"/>
      <c r="E12" s="34" t="s">
        <v>109</v>
      </c>
      <c r="F12" s="36">
        <v>7</v>
      </c>
      <c r="G12" s="36">
        <v>0</v>
      </c>
      <c r="H12" s="34" t="s">
        <v>110</v>
      </c>
      <c r="I12" s="75">
        <v>4</v>
      </c>
      <c r="J12" s="75">
        <v>0</v>
      </c>
    </row>
    <row r="13" spans="1:235" ht="28.5" customHeight="1">
      <c r="A13" s="424"/>
      <c r="B13" s="426"/>
      <c r="C13" s="37" t="s">
        <v>446</v>
      </c>
      <c r="D13" s="38"/>
      <c r="E13" s="34" t="s">
        <v>109</v>
      </c>
      <c r="F13" s="36">
        <v>0</v>
      </c>
      <c r="G13" s="36">
        <v>7</v>
      </c>
      <c r="H13" s="34" t="s">
        <v>110</v>
      </c>
      <c r="I13" s="75">
        <v>0</v>
      </c>
      <c r="J13" s="75">
        <v>4</v>
      </c>
    </row>
    <row r="14" spans="1:235" ht="24.75" customHeight="1">
      <c r="A14" s="424"/>
      <c r="B14" s="426"/>
      <c r="C14" s="37" t="s">
        <v>111</v>
      </c>
      <c r="D14" s="38"/>
      <c r="E14" s="34" t="s">
        <v>112</v>
      </c>
      <c r="F14" s="36">
        <v>7</v>
      </c>
      <c r="G14" s="36">
        <v>7</v>
      </c>
      <c r="H14" s="34" t="s">
        <v>113</v>
      </c>
      <c r="I14" s="75">
        <v>1</v>
      </c>
      <c r="J14" s="75">
        <v>1</v>
      </c>
    </row>
    <row r="15" spans="1:235" ht="24.75" customHeight="1">
      <c r="A15" s="424"/>
      <c r="B15" s="426"/>
      <c r="C15" s="37" t="s">
        <v>447</v>
      </c>
      <c r="D15" s="38"/>
      <c r="E15" s="34" t="s">
        <v>558</v>
      </c>
      <c r="F15" s="36">
        <v>0</v>
      </c>
      <c r="G15" s="36">
        <v>10</v>
      </c>
      <c r="H15" s="34" t="s">
        <v>138</v>
      </c>
      <c r="I15" s="75">
        <v>0</v>
      </c>
      <c r="J15" s="75">
        <v>3</v>
      </c>
    </row>
    <row r="16" spans="1:235" ht="30" customHeight="1">
      <c r="A16" s="424"/>
      <c r="B16" s="426"/>
      <c r="C16" s="37" t="s">
        <v>448</v>
      </c>
      <c r="D16" s="38"/>
      <c r="E16" s="34" t="s">
        <v>449</v>
      </c>
      <c r="F16" s="36">
        <v>0</v>
      </c>
      <c r="G16" s="36">
        <v>10</v>
      </c>
      <c r="H16" s="34" t="s">
        <v>114</v>
      </c>
      <c r="I16" s="75">
        <v>0</v>
      </c>
      <c r="J16" s="75">
        <v>2</v>
      </c>
    </row>
    <row r="17" spans="1:168" ht="28.5" customHeight="1">
      <c r="A17" s="424"/>
      <c r="B17" s="426"/>
      <c r="C17" s="37" t="s">
        <v>450</v>
      </c>
      <c r="D17" s="38"/>
      <c r="E17" s="34" t="s">
        <v>451</v>
      </c>
      <c r="F17" s="36">
        <v>0</v>
      </c>
      <c r="G17" s="36">
        <v>7</v>
      </c>
      <c r="H17" s="34" t="s">
        <v>452</v>
      </c>
      <c r="I17" s="75">
        <v>0</v>
      </c>
      <c r="J17" s="75">
        <v>4</v>
      </c>
    </row>
    <row r="18" spans="1:168" ht="28.5" customHeight="1">
      <c r="A18" s="424"/>
      <c r="B18" s="426"/>
      <c r="C18" s="37" t="s">
        <v>450</v>
      </c>
      <c r="D18" s="38"/>
      <c r="E18" s="34" t="s">
        <v>453</v>
      </c>
      <c r="F18" s="36">
        <v>0</v>
      </c>
      <c r="G18" s="36">
        <v>9</v>
      </c>
      <c r="H18" s="34" t="s">
        <v>454</v>
      </c>
      <c r="I18" s="75">
        <v>0</v>
      </c>
      <c r="J18" s="75">
        <v>4</v>
      </c>
    </row>
    <row r="19" spans="1:168" ht="28.5" customHeight="1">
      <c r="A19" s="424"/>
      <c r="B19" s="426"/>
      <c r="C19" s="37" t="s">
        <v>455</v>
      </c>
      <c r="D19" s="38"/>
      <c r="E19" s="34" t="s">
        <v>557</v>
      </c>
      <c r="F19" s="36">
        <v>0</v>
      </c>
      <c r="G19" s="36"/>
      <c r="H19" s="34" t="s">
        <v>38</v>
      </c>
      <c r="I19" s="75">
        <v>0</v>
      </c>
      <c r="J19" s="75">
        <v>2</v>
      </c>
    </row>
    <row r="20" spans="1:168" ht="27.75" customHeight="1">
      <c r="A20" s="424"/>
      <c r="B20" s="426"/>
      <c r="C20" s="37" t="s">
        <v>456</v>
      </c>
      <c r="D20" s="38"/>
      <c r="E20" s="34" t="s">
        <v>457</v>
      </c>
      <c r="F20" s="36">
        <v>3</v>
      </c>
      <c r="G20" s="36">
        <v>9</v>
      </c>
      <c r="H20" s="34" t="s">
        <v>118</v>
      </c>
      <c r="I20" s="75">
        <v>3</v>
      </c>
      <c r="J20" s="75">
        <v>2</v>
      </c>
    </row>
    <row r="21" spans="1:168" ht="23.25" customHeight="1">
      <c r="A21" s="424"/>
      <c r="B21" s="426"/>
      <c r="C21" s="37" t="s">
        <v>456</v>
      </c>
      <c r="D21" s="38"/>
      <c r="E21" s="34" t="s">
        <v>458</v>
      </c>
      <c r="F21" s="36">
        <v>0</v>
      </c>
      <c r="G21" s="36">
        <v>8</v>
      </c>
      <c r="H21" s="34" t="s">
        <v>459</v>
      </c>
      <c r="I21" s="75">
        <v>0</v>
      </c>
      <c r="J21" s="75">
        <v>3</v>
      </c>
    </row>
    <row r="22" spans="1:168" ht="21" customHeight="1">
      <c r="A22" s="424"/>
      <c r="B22" s="426"/>
      <c r="C22" s="37" t="s">
        <v>115</v>
      </c>
      <c r="D22" s="38"/>
      <c r="E22" s="34" t="s">
        <v>116</v>
      </c>
      <c r="F22" s="36">
        <v>3</v>
      </c>
      <c r="G22" s="36">
        <v>0</v>
      </c>
      <c r="H22" s="34" t="s">
        <v>110</v>
      </c>
      <c r="I22" s="75">
        <v>4</v>
      </c>
      <c r="J22" s="75">
        <v>0</v>
      </c>
    </row>
    <row r="23" spans="1:168" ht="21.75" customHeight="1">
      <c r="A23" s="424"/>
      <c r="B23" s="426"/>
      <c r="C23" s="37" t="s">
        <v>119</v>
      </c>
      <c r="D23" s="38"/>
      <c r="E23" s="34" t="s">
        <v>120</v>
      </c>
      <c r="F23" s="36">
        <v>6</v>
      </c>
      <c r="G23" s="36">
        <v>0</v>
      </c>
      <c r="H23" s="34" t="s">
        <v>114</v>
      </c>
      <c r="I23" s="75">
        <v>6</v>
      </c>
      <c r="J23" s="75">
        <v>0</v>
      </c>
    </row>
    <row r="24" spans="1:168" s="88" customFormat="1" ht="15" customHeight="1">
      <c r="A24" s="424"/>
      <c r="B24" s="426"/>
      <c r="C24" s="38" t="s">
        <v>121</v>
      </c>
      <c r="D24" s="38">
        <v>9</v>
      </c>
      <c r="E24" s="38"/>
      <c r="F24" s="9"/>
      <c r="G24" s="9"/>
      <c r="H24" s="38"/>
      <c r="I24" s="89"/>
      <c r="J24" s="8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</row>
    <row r="25" spans="1:168" ht="15" customHeight="1">
      <c r="A25" s="424"/>
      <c r="B25" s="426"/>
      <c r="C25" s="163" t="s">
        <v>122</v>
      </c>
      <c r="D25" s="8"/>
      <c r="E25" s="8"/>
      <c r="F25" s="8"/>
      <c r="G25" s="8"/>
      <c r="H25" s="8"/>
      <c r="I25" s="8"/>
      <c r="J25" s="8"/>
    </row>
    <row r="26" spans="1:168" ht="26.25" customHeight="1">
      <c r="A26" s="424"/>
      <c r="B26" s="426"/>
      <c r="C26" s="37" t="s">
        <v>199</v>
      </c>
      <c r="D26" s="38"/>
      <c r="E26" s="34" t="s">
        <v>379</v>
      </c>
      <c r="F26" s="36">
        <v>6</v>
      </c>
      <c r="G26" s="36">
        <v>6</v>
      </c>
      <c r="H26" s="34" t="s">
        <v>27</v>
      </c>
      <c r="I26" s="90">
        <v>10</v>
      </c>
      <c r="J26" s="90">
        <v>13</v>
      </c>
    </row>
    <row r="27" spans="1:168" ht="15" customHeight="1">
      <c r="A27" s="425"/>
      <c r="B27" s="426"/>
      <c r="C27" s="38" t="s">
        <v>124</v>
      </c>
      <c r="D27" s="38">
        <v>1</v>
      </c>
      <c r="E27" s="34"/>
      <c r="F27" s="36"/>
      <c r="G27" s="36"/>
      <c r="H27" s="34"/>
      <c r="I27" s="90"/>
      <c r="J27" s="90"/>
    </row>
    <row r="28" spans="1:168" ht="16.5" customHeight="1">
      <c r="A28" s="423">
        <v>3</v>
      </c>
      <c r="B28" s="426" t="s">
        <v>125</v>
      </c>
      <c r="C28" s="163" t="s">
        <v>107</v>
      </c>
      <c r="D28" s="8"/>
      <c r="E28" s="34"/>
      <c r="F28" s="36"/>
      <c r="G28" s="36"/>
      <c r="H28" s="34"/>
      <c r="I28" s="91"/>
      <c r="J28" s="91"/>
    </row>
    <row r="29" spans="1:168" ht="16.5" customHeight="1">
      <c r="A29" s="424"/>
      <c r="B29" s="426"/>
      <c r="C29" s="37" t="s">
        <v>380</v>
      </c>
      <c r="D29" s="38"/>
      <c r="E29" s="34" t="s">
        <v>460</v>
      </c>
      <c r="F29" s="36">
        <v>7</v>
      </c>
      <c r="G29" s="36">
        <v>9</v>
      </c>
      <c r="H29" s="34" t="s">
        <v>40</v>
      </c>
      <c r="I29" s="91">
        <v>5</v>
      </c>
      <c r="J29" s="91">
        <v>4</v>
      </c>
    </row>
    <row r="30" spans="1:168" ht="15" customHeight="1">
      <c r="A30" s="424"/>
      <c r="B30" s="426"/>
      <c r="C30" s="37" t="s">
        <v>381</v>
      </c>
      <c r="D30" s="38"/>
      <c r="E30" s="34" t="s">
        <v>382</v>
      </c>
      <c r="F30" s="36">
        <v>8</v>
      </c>
      <c r="G30" s="36">
        <v>0</v>
      </c>
      <c r="H30" s="34" t="s">
        <v>241</v>
      </c>
      <c r="I30" s="91">
        <v>4</v>
      </c>
      <c r="J30" s="91">
        <v>0</v>
      </c>
    </row>
    <row r="31" spans="1:168" ht="15" customHeight="1">
      <c r="A31" s="424"/>
      <c r="B31" s="426"/>
      <c r="C31" s="37" t="s">
        <v>119</v>
      </c>
      <c r="D31" s="38"/>
      <c r="E31" s="34" t="s">
        <v>126</v>
      </c>
      <c r="F31" s="36">
        <v>6</v>
      </c>
      <c r="G31" s="36">
        <v>0</v>
      </c>
      <c r="H31" s="34" t="s">
        <v>38</v>
      </c>
      <c r="I31" s="91">
        <v>3</v>
      </c>
      <c r="J31" s="91">
        <v>0</v>
      </c>
    </row>
    <row r="32" spans="1:168" ht="15" customHeight="1">
      <c r="A32" s="424"/>
      <c r="B32" s="426"/>
      <c r="C32" s="38" t="s">
        <v>121</v>
      </c>
      <c r="D32" s="38">
        <v>1</v>
      </c>
      <c r="E32" s="34"/>
      <c r="F32" s="36"/>
      <c r="G32" s="36"/>
      <c r="H32" s="34"/>
      <c r="I32" s="91"/>
      <c r="J32" s="91"/>
    </row>
    <row r="33" spans="1:10" ht="15" customHeight="1">
      <c r="A33" s="424"/>
      <c r="B33" s="426"/>
      <c r="C33" s="163" t="s">
        <v>122</v>
      </c>
      <c r="D33" s="8"/>
      <c r="E33" s="34"/>
      <c r="F33" s="36"/>
      <c r="G33" s="36"/>
      <c r="H33" s="34"/>
      <c r="I33" s="91"/>
      <c r="J33" s="91"/>
    </row>
    <row r="34" spans="1:10" ht="27" customHeight="1">
      <c r="A34" s="424"/>
      <c r="B34" s="426"/>
      <c r="C34" s="37" t="s">
        <v>199</v>
      </c>
      <c r="D34" s="38"/>
      <c r="E34" s="34" t="s">
        <v>559</v>
      </c>
      <c r="F34" s="36">
        <v>6</v>
      </c>
      <c r="G34" s="36">
        <v>6</v>
      </c>
      <c r="H34" s="34" t="s">
        <v>32</v>
      </c>
      <c r="I34" s="91">
        <v>5</v>
      </c>
      <c r="J34" s="91">
        <v>10</v>
      </c>
    </row>
    <row r="35" spans="1:10" ht="15" customHeight="1">
      <c r="A35" s="425"/>
      <c r="B35" s="426"/>
      <c r="C35" s="38" t="s">
        <v>124</v>
      </c>
      <c r="D35" s="38">
        <v>1</v>
      </c>
      <c r="E35" s="34"/>
      <c r="F35" s="36"/>
      <c r="G35" s="36"/>
      <c r="H35" s="34"/>
      <c r="I35" s="91"/>
      <c r="J35" s="91"/>
    </row>
    <row r="36" spans="1:10" ht="15" customHeight="1">
      <c r="A36" s="423">
        <v>4</v>
      </c>
      <c r="B36" s="426" t="s">
        <v>128</v>
      </c>
      <c r="C36" s="163" t="s">
        <v>107</v>
      </c>
      <c r="D36" s="8"/>
      <c r="E36" s="34"/>
      <c r="F36" s="36"/>
      <c r="G36" s="36"/>
      <c r="H36" s="34"/>
      <c r="I36" s="91"/>
      <c r="J36" s="91"/>
    </row>
    <row r="37" spans="1:10" ht="27" customHeight="1">
      <c r="A37" s="424"/>
      <c r="B37" s="426"/>
      <c r="C37" s="37" t="s">
        <v>129</v>
      </c>
      <c r="D37" s="38"/>
      <c r="E37" s="34" t="s">
        <v>560</v>
      </c>
      <c r="F37" s="36">
        <v>5</v>
      </c>
      <c r="G37" s="36">
        <v>6</v>
      </c>
      <c r="H37" s="34" t="s">
        <v>42</v>
      </c>
      <c r="I37" s="90">
        <v>3</v>
      </c>
      <c r="J37" s="90">
        <v>2</v>
      </c>
    </row>
    <row r="38" spans="1:10" ht="15" customHeight="1">
      <c r="A38" s="424"/>
      <c r="B38" s="426"/>
      <c r="C38" s="37" t="s">
        <v>461</v>
      </c>
      <c r="D38" s="38"/>
      <c r="E38" s="34" t="s">
        <v>386</v>
      </c>
      <c r="F38" s="36">
        <v>5</v>
      </c>
      <c r="G38" s="36">
        <v>7</v>
      </c>
      <c r="H38" s="34" t="s">
        <v>42</v>
      </c>
      <c r="I38" s="90">
        <v>3</v>
      </c>
      <c r="J38" s="90">
        <v>2</v>
      </c>
    </row>
    <row r="39" spans="1:10" ht="15" customHeight="1">
      <c r="A39" s="424"/>
      <c r="B39" s="426"/>
      <c r="C39" s="37" t="s">
        <v>130</v>
      </c>
      <c r="D39" s="38"/>
      <c r="E39" s="34" t="s">
        <v>462</v>
      </c>
      <c r="F39" s="36">
        <v>5</v>
      </c>
      <c r="G39" s="36">
        <v>9</v>
      </c>
      <c r="H39" s="34" t="s">
        <v>42</v>
      </c>
      <c r="I39" s="90">
        <v>3</v>
      </c>
      <c r="J39" s="90">
        <v>2</v>
      </c>
    </row>
    <row r="40" spans="1:10" ht="15" customHeight="1">
      <c r="A40" s="425"/>
      <c r="B40" s="426"/>
      <c r="C40" s="38" t="s">
        <v>121</v>
      </c>
      <c r="D40" s="38">
        <v>3</v>
      </c>
      <c r="E40" s="34"/>
      <c r="F40" s="36"/>
      <c r="G40" s="36"/>
      <c r="H40" s="34"/>
      <c r="I40" s="91"/>
      <c r="J40" s="91"/>
    </row>
    <row r="41" spans="1:10" ht="15" customHeight="1">
      <c r="A41" s="423">
        <v>5</v>
      </c>
      <c r="B41" s="426" t="s">
        <v>17</v>
      </c>
      <c r="C41" s="58" t="s">
        <v>131</v>
      </c>
      <c r="D41" s="38"/>
      <c r="E41" s="34"/>
      <c r="F41" s="36"/>
      <c r="G41" s="36"/>
      <c r="H41" s="34"/>
      <c r="I41" s="91"/>
      <c r="J41" s="91"/>
    </row>
    <row r="42" spans="1:10" ht="26.25" customHeight="1">
      <c r="A42" s="424"/>
      <c r="B42" s="426"/>
      <c r="C42" s="37" t="s">
        <v>132</v>
      </c>
      <c r="D42" s="38"/>
      <c r="E42" s="34" t="s">
        <v>463</v>
      </c>
      <c r="F42" s="36">
        <v>8</v>
      </c>
      <c r="G42" s="36">
        <v>8</v>
      </c>
      <c r="H42" s="34" t="s">
        <v>46</v>
      </c>
      <c r="I42" s="91">
        <v>2</v>
      </c>
      <c r="J42" s="91">
        <v>5</v>
      </c>
    </row>
    <row r="43" spans="1:10" ht="15" customHeight="1">
      <c r="A43" s="424"/>
      <c r="B43" s="426"/>
      <c r="C43" s="38" t="s">
        <v>133</v>
      </c>
      <c r="D43" s="38">
        <v>1</v>
      </c>
      <c r="E43" s="34"/>
      <c r="F43" s="36"/>
      <c r="G43" s="36"/>
      <c r="H43" s="34"/>
      <c r="I43" s="91"/>
      <c r="J43" s="91"/>
    </row>
    <row r="44" spans="1:10" ht="15" customHeight="1">
      <c r="A44" s="424"/>
      <c r="B44" s="426"/>
      <c r="C44" s="163" t="s">
        <v>107</v>
      </c>
      <c r="D44" s="8"/>
      <c r="E44" s="34"/>
      <c r="F44" s="36"/>
      <c r="G44" s="36"/>
      <c r="H44" s="34"/>
      <c r="I44" s="91"/>
      <c r="J44" s="91"/>
    </row>
    <row r="45" spans="1:10" ht="24" customHeight="1">
      <c r="A45" s="424"/>
      <c r="B45" s="426"/>
      <c r="C45" s="37" t="s">
        <v>134</v>
      </c>
      <c r="D45" s="38"/>
      <c r="E45" s="34" t="s">
        <v>464</v>
      </c>
      <c r="F45" s="36">
        <v>7</v>
      </c>
      <c r="G45" s="36">
        <v>6</v>
      </c>
      <c r="H45" s="34" t="s">
        <v>46</v>
      </c>
      <c r="I45" s="90">
        <v>5</v>
      </c>
      <c r="J45" s="90">
        <v>5</v>
      </c>
    </row>
    <row r="46" spans="1:10" ht="15" customHeight="1">
      <c r="A46" s="425"/>
      <c r="B46" s="426"/>
      <c r="C46" s="38" t="s">
        <v>121</v>
      </c>
      <c r="D46" s="38">
        <v>1</v>
      </c>
      <c r="E46" s="34"/>
      <c r="F46" s="36"/>
      <c r="G46" s="36"/>
      <c r="H46" s="34"/>
      <c r="I46" s="91"/>
      <c r="J46" s="91"/>
    </row>
    <row r="47" spans="1:10" ht="15" customHeight="1">
      <c r="A47" s="423">
        <v>6</v>
      </c>
      <c r="B47" s="426" t="s">
        <v>47</v>
      </c>
      <c r="C47" s="163" t="s">
        <v>107</v>
      </c>
      <c r="D47" s="38"/>
      <c r="E47" s="34"/>
      <c r="F47" s="36"/>
      <c r="G47" s="36"/>
      <c r="H47" s="34"/>
      <c r="I47" s="91"/>
      <c r="J47" s="91"/>
    </row>
    <row r="48" spans="1:10" ht="24" customHeight="1">
      <c r="A48" s="424"/>
      <c r="B48" s="426"/>
      <c r="C48" s="39" t="s">
        <v>137</v>
      </c>
      <c r="D48" s="86"/>
      <c r="E48" s="40" t="s">
        <v>224</v>
      </c>
      <c r="F48" s="41">
        <v>5</v>
      </c>
      <c r="G48" s="41">
        <v>5</v>
      </c>
      <c r="H48" s="40" t="s">
        <v>138</v>
      </c>
      <c r="I48" s="40">
        <v>6</v>
      </c>
      <c r="J48" s="40">
        <v>6</v>
      </c>
    </row>
    <row r="49" spans="1:10" ht="27" customHeight="1">
      <c r="A49" s="424"/>
      <c r="B49" s="426"/>
      <c r="C49" s="39" t="s">
        <v>139</v>
      </c>
      <c r="D49" s="92"/>
      <c r="E49" s="40" t="s">
        <v>140</v>
      </c>
      <c r="F49" s="41">
        <v>7</v>
      </c>
      <c r="G49" s="41">
        <v>0</v>
      </c>
      <c r="H49" s="34" t="s">
        <v>141</v>
      </c>
      <c r="I49" s="41">
        <v>4</v>
      </c>
      <c r="J49" s="41">
        <v>0</v>
      </c>
    </row>
    <row r="50" spans="1:10" ht="22.5" customHeight="1">
      <c r="A50" s="424"/>
      <c r="B50" s="426"/>
      <c r="C50" s="39" t="s">
        <v>465</v>
      </c>
      <c r="D50" s="92"/>
      <c r="E50" s="40" t="s">
        <v>466</v>
      </c>
      <c r="F50" s="41">
        <v>0</v>
      </c>
      <c r="G50" s="41">
        <v>4</v>
      </c>
      <c r="H50" s="34" t="s">
        <v>141</v>
      </c>
      <c r="I50" s="41">
        <v>0</v>
      </c>
      <c r="J50" s="41">
        <v>4</v>
      </c>
    </row>
    <row r="51" spans="1:10" ht="22.5" customHeight="1">
      <c r="A51" s="424"/>
      <c r="B51" s="426"/>
      <c r="C51" s="39" t="s">
        <v>467</v>
      </c>
      <c r="D51" s="92"/>
      <c r="E51" s="40" t="s">
        <v>468</v>
      </c>
      <c r="F51" s="41">
        <v>0</v>
      </c>
      <c r="G51" s="41">
        <v>4</v>
      </c>
      <c r="H51" s="34" t="s">
        <v>141</v>
      </c>
      <c r="I51" s="41">
        <v>0</v>
      </c>
      <c r="J51" s="41">
        <v>4</v>
      </c>
    </row>
    <row r="52" spans="1:10" ht="24" customHeight="1">
      <c r="A52" s="424"/>
      <c r="B52" s="426"/>
      <c r="C52" s="37" t="s">
        <v>119</v>
      </c>
      <c r="D52" s="38"/>
      <c r="E52" s="34" t="s">
        <v>142</v>
      </c>
      <c r="F52" s="36">
        <v>9</v>
      </c>
      <c r="G52" s="36">
        <v>8</v>
      </c>
      <c r="H52" s="34" t="s">
        <v>141</v>
      </c>
      <c r="I52" s="90">
        <v>7</v>
      </c>
      <c r="J52" s="90">
        <v>8</v>
      </c>
    </row>
    <row r="53" spans="1:10" ht="21.75" customHeight="1">
      <c r="A53" s="424"/>
      <c r="B53" s="426"/>
      <c r="C53" s="39" t="s">
        <v>143</v>
      </c>
      <c r="D53" s="38"/>
      <c r="E53" s="34" t="s">
        <v>144</v>
      </c>
      <c r="F53" s="36">
        <v>6</v>
      </c>
      <c r="G53" s="36">
        <v>6</v>
      </c>
      <c r="H53" s="34" t="s">
        <v>141</v>
      </c>
      <c r="I53" s="90">
        <v>5</v>
      </c>
      <c r="J53" s="90">
        <v>9</v>
      </c>
    </row>
    <row r="54" spans="1:10" ht="30" customHeight="1">
      <c r="A54" s="424"/>
      <c r="B54" s="426"/>
      <c r="C54" s="39" t="s">
        <v>145</v>
      </c>
      <c r="D54" s="38"/>
      <c r="E54" s="34" t="s">
        <v>561</v>
      </c>
      <c r="F54" s="36">
        <v>9</v>
      </c>
      <c r="G54" s="36">
        <v>6</v>
      </c>
      <c r="H54" s="34" t="s">
        <v>141</v>
      </c>
      <c r="I54" s="90">
        <v>6</v>
      </c>
      <c r="J54" s="90">
        <v>5</v>
      </c>
    </row>
    <row r="55" spans="1:10" ht="17.25" customHeight="1">
      <c r="A55" s="424"/>
      <c r="B55" s="426"/>
      <c r="C55" s="38" t="s">
        <v>121</v>
      </c>
      <c r="D55" s="38">
        <v>6</v>
      </c>
      <c r="E55" s="34"/>
      <c r="F55" s="36"/>
      <c r="G55" s="36"/>
      <c r="H55" s="34"/>
      <c r="I55" s="91"/>
      <c r="J55" s="91"/>
    </row>
    <row r="56" spans="1:10" ht="15" customHeight="1">
      <c r="A56" s="424"/>
      <c r="B56" s="426"/>
      <c r="C56" s="58" t="s">
        <v>122</v>
      </c>
      <c r="D56" s="38"/>
      <c r="E56" s="34"/>
      <c r="F56" s="36"/>
      <c r="G56" s="36"/>
      <c r="H56" s="34"/>
      <c r="I56" s="91"/>
      <c r="J56" s="91"/>
    </row>
    <row r="57" spans="1:10" ht="27" customHeight="1">
      <c r="A57" s="424"/>
      <c r="B57" s="426"/>
      <c r="C57" s="37" t="s">
        <v>123</v>
      </c>
      <c r="D57" s="38"/>
      <c r="E57" s="34" t="s">
        <v>469</v>
      </c>
      <c r="F57" s="36">
        <v>5</v>
      </c>
      <c r="G57" s="36">
        <v>3</v>
      </c>
      <c r="H57" s="34" t="s">
        <v>470</v>
      </c>
      <c r="I57" s="91">
        <v>16</v>
      </c>
      <c r="J57" s="91">
        <v>12</v>
      </c>
    </row>
    <row r="58" spans="1:10" ht="15" customHeight="1">
      <c r="A58" s="425"/>
      <c r="B58" s="426"/>
      <c r="C58" s="38" t="s">
        <v>124</v>
      </c>
      <c r="D58" s="38">
        <v>1</v>
      </c>
      <c r="E58" s="34"/>
      <c r="F58" s="36"/>
      <c r="G58" s="36"/>
      <c r="H58" s="34"/>
      <c r="I58" s="91"/>
      <c r="J58" s="91"/>
    </row>
    <row r="59" spans="1:10" ht="15" customHeight="1">
      <c r="A59" s="423">
        <v>7</v>
      </c>
      <c r="B59" s="426" t="s">
        <v>146</v>
      </c>
      <c r="C59" s="163" t="s">
        <v>107</v>
      </c>
      <c r="D59" s="8"/>
      <c r="E59" s="34"/>
      <c r="F59" s="36"/>
      <c r="G59" s="36"/>
      <c r="H59" s="34"/>
      <c r="I59" s="91"/>
      <c r="J59" s="91"/>
    </row>
    <row r="60" spans="1:10" ht="15" customHeight="1">
      <c r="A60" s="424"/>
      <c r="B60" s="426"/>
      <c r="C60" s="37" t="s">
        <v>130</v>
      </c>
      <c r="D60" s="38"/>
      <c r="E60" s="34" t="s">
        <v>147</v>
      </c>
      <c r="F60" s="36">
        <v>7</v>
      </c>
      <c r="G60" s="36">
        <v>6</v>
      </c>
      <c r="H60" s="34" t="s">
        <v>148</v>
      </c>
      <c r="I60" s="90">
        <v>5</v>
      </c>
      <c r="J60" s="90">
        <v>7</v>
      </c>
    </row>
    <row r="61" spans="1:10" ht="15" customHeight="1">
      <c r="A61" s="424"/>
      <c r="B61" s="426"/>
      <c r="C61" s="37" t="s">
        <v>108</v>
      </c>
      <c r="D61" s="38"/>
      <c r="E61" s="34" t="s">
        <v>471</v>
      </c>
      <c r="F61" s="36">
        <v>7</v>
      </c>
      <c r="G61" s="36">
        <v>6</v>
      </c>
      <c r="H61" s="34" t="s">
        <v>148</v>
      </c>
      <c r="I61" s="90">
        <v>5</v>
      </c>
      <c r="J61" s="90">
        <v>6</v>
      </c>
    </row>
    <row r="62" spans="1:10" ht="15" customHeight="1">
      <c r="A62" s="424"/>
      <c r="B62" s="426"/>
      <c r="C62" s="37" t="s">
        <v>134</v>
      </c>
      <c r="D62" s="38"/>
      <c r="E62" s="34" t="s">
        <v>220</v>
      </c>
      <c r="F62" s="36">
        <v>0</v>
      </c>
      <c r="G62" s="36">
        <v>7</v>
      </c>
      <c r="H62" s="34" t="s">
        <v>148</v>
      </c>
      <c r="I62" s="90">
        <v>0</v>
      </c>
      <c r="J62" s="90">
        <v>6</v>
      </c>
    </row>
    <row r="63" spans="1:10" ht="15" customHeight="1">
      <c r="A63" s="424"/>
      <c r="B63" s="426"/>
      <c r="C63" s="38" t="s">
        <v>121</v>
      </c>
      <c r="D63" s="38">
        <v>3</v>
      </c>
      <c r="E63" s="34"/>
      <c r="F63" s="36"/>
      <c r="G63" s="36"/>
      <c r="H63" s="34"/>
      <c r="I63" s="91"/>
      <c r="J63" s="91"/>
    </row>
    <row r="64" spans="1:10" ht="15" customHeight="1">
      <c r="A64" s="423">
        <v>8</v>
      </c>
      <c r="B64" s="426" t="s">
        <v>149</v>
      </c>
      <c r="C64" s="163" t="s">
        <v>107</v>
      </c>
      <c r="D64" s="8"/>
      <c r="E64" s="34"/>
      <c r="F64" s="36"/>
      <c r="G64" s="36"/>
      <c r="H64" s="34"/>
      <c r="I64" s="91"/>
      <c r="J64" s="91"/>
    </row>
    <row r="65" spans="1:10" ht="19.5" customHeight="1">
      <c r="A65" s="424"/>
      <c r="B65" s="426"/>
      <c r="C65" s="37" t="s">
        <v>136</v>
      </c>
      <c r="D65" s="38"/>
      <c r="E65" s="34" t="s">
        <v>150</v>
      </c>
      <c r="F65" s="36">
        <v>5</v>
      </c>
      <c r="G65" s="36">
        <v>0</v>
      </c>
      <c r="H65" s="34" t="s">
        <v>151</v>
      </c>
      <c r="I65" s="91">
        <v>2</v>
      </c>
      <c r="J65" s="91">
        <v>0</v>
      </c>
    </row>
    <row r="66" spans="1:10" ht="26.25" customHeight="1">
      <c r="A66" s="424"/>
      <c r="B66" s="426"/>
      <c r="C66" s="37" t="s">
        <v>472</v>
      </c>
      <c r="D66" s="38"/>
      <c r="E66" s="34" t="s">
        <v>473</v>
      </c>
      <c r="F66" s="36">
        <v>0</v>
      </c>
      <c r="G66" s="36">
        <v>5</v>
      </c>
      <c r="H66" s="34" t="s">
        <v>71</v>
      </c>
      <c r="I66" s="91">
        <v>0</v>
      </c>
      <c r="J66" s="91">
        <v>6</v>
      </c>
    </row>
    <row r="67" spans="1:10" ht="18.75" customHeight="1">
      <c r="A67" s="424"/>
      <c r="B67" s="426"/>
      <c r="C67" s="37" t="s">
        <v>130</v>
      </c>
      <c r="D67" s="38"/>
      <c r="E67" s="34" t="s">
        <v>474</v>
      </c>
      <c r="F67" s="36">
        <v>5</v>
      </c>
      <c r="G67" s="36">
        <v>7</v>
      </c>
      <c r="H67" s="34" t="s">
        <v>114</v>
      </c>
      <c r="I67" s="91">
        <v>7</v>
      </c>
      <c r="J67" s="91">
        <v>6</v>
      </c>
    </row>
    <row r="68" spans="1:10" ht="19.5" customHeight="1">
      <c r="A68" s="424"/>
      <c r="B68" s="426"/>
      <c r="C68" s="37" t="s">
        <v>152</v>
      </c>
      <c r="D68" s="38"/>
      <c r="E68" s="34" t="s">
        <v>153</v>
      </c>
      <c r="F68" s="36">
        <v>5</v>
      </c>
      <c r="G68" s="36">
        <v>0</v>
      </c>
      <c r="H68" s="34" t="s">
        <v>154</v>
      </c>
      <c r="I68" s="91">
        <v>2</v>
      </c>
      <c r="J68" s="91">
        <v>0</v>
      </c>
    </row>
    <row r="69" spans="1:10" ht="15" customHeight="1">
      <c r="A69" s="424"/>
      <c r="B69" s="426"/>
      <c r="C69" s="38" t="s">
        <v>121</v>
      </c>
      <c r="D69" s="38">
        <v>2</v>
      </c>
      <c r="E69" s="34"/>
      <c r="F69" s="36"/>
      <c r="G69" s="36"/>
      <c r="H69" s="34"/>
      <c r="I69" s="91"/>
      <c r="J69" s="91"/>
    </row>
    <row r="70" spans="1:10" ht="15" customHeight="1">
      <c r="A70" s="424"/>
      <c r="B70" s="426"/>
      <c r="C70" s="58" t="s">
        <v>122</v>
      </c>
      <c r="D70" s="38"/>
      <c r="E70" s="34"/>
      <c r="F70" s="36"/>
      <c r="G70" s="36"/>
      <c r="H70" s="34"/>
      <c r="I70" s="91"/>
      <c r="J70" s="91"/>
    </row>
    <row r="71" spans="1:10" ht="34.5" customHeight="1">
      <c r="A71" s="424"/>
      <c r="B71" s="426"/>
      <c r="C71" s="37" t="s">
        <v>475</v>
      </c>
      <c r="D71" s="38"/>
      <c r="E71" s="34" t="s">
        <v>473</v>
      </c>
      <c r="F71" s="36">
        <v>4</v>
      </c>
      <c r="G71" s="36">
        <v>0</v>
      </c>
      <c r="H71" s="34" t="s">
        <v>71</v>
      </c>
      <c r="I71" s="91">
        <v>7</v>
      </c>
      <c r="J71" s="91">
        <v>0</v>
      </c>
    </row>
    <row r="72" spans="1:10" ht="15" customHeight="1">
      <c r="A72" s="425"/>
      <c r="B72" s="426"/>
      <c r="C72" s="38" t="s">
        <v>124</v>
      </c>
      <c r="D72" s="38">
        <v>0</v>
      </c>
      <c r="E72" s="34"/>
      <c r="F72" s="36"/>
      <c r="G72" s="36"/>
      <c r="H72" s="34"/>
      <c r="I72" s="91"/>
      <c r="J72" s="91"/>
    </row>
    <row r="73" spans="1:10" ht="15" customHeight="1">
      <c r="A73" s="7">
        <v>9</v>
      </c>
      <c r="B73" s="385" t="s">
        <v>155</v>
      </c>
      <c r="C73" s="386"/>
      <c r="D73" s="93">
        <f>D43</f>
        <v>1</v>
      </c>
      <c r="E73" s="163"/>
      <c r="F73" s="163"/>
      <c r="G73" s="163"/>
      <c r="H73" s="163"/>
      <c r="I73" s="163"/>
      <c r="J73" s="163"/>
    </row>
    <row r="74" spans="1:10" ht="15" customHeight="1">
      <c r="A74" s="7">
        <v>10</v>
      </c>
      <c r="B74" s="385" t="s">
        <v>156</v>
      </c>
      <c r="C74" s="386"/>
      <c r="D74" s="36">
        <f>D69+D63+D55+D46+D32+D24+D40</f>
        <v>25</v>
      </c>
      <c r="E74" s="163"/>
      <c r="F74" s="163"/>
      <c r="G74" s="163"/>
      <c r="H74" s="163"/>
      <c r="I74" s="163"/>
      <c r="J74" s="163"/>
    </row>
    <row r="75" spans="1:10" ht="15" customHeight="1">
      <c r="A75" s="7">
        <v>11</v>
      </c>
      <c r="B75" s="385" t="s">
        <v>157</v>
      </c>
      <c r="C75" s="386"/>
      <c r="D75" s="7">
        <f>D72+D35+D27+D58</f>
        <v>3</v>
      </c>
      <c r="E75" s="163"/>
      <c r="F75" s="163"/>
      <c r="G75" s="163"/>
      <c r="H75" s="163"/>
      <c r="I75" s="163"/>
      <c r="J75" s="163"/>
    </row>
    <row r="76" spans="1:10" ht="15" customHeight="1">
      <c r="A76" s="7">
        <v>12</v>
      </c>
      <c r="B76" s="8" t="s">
        <v>55</v>
      </c>
      <c r="C76" s="8"/>
      <c r="D76" s="9">
        <f>D75+D74+D73</f>
        <v>29</v>
      </c>
      <c r="E76" s="94"/>
      <c r="F76" s="94"/>
      <c r="G76" s="94"/>
      <c r="H76" s="94"/>
      <c r="I76" s="94"/>
      <c r="J76" s="94"/>
    </row>
    <row r="77" spans="1:10" ht="15" customHeight="1">
      <c r="A77" s="34">
        <v>13</v>
      </c>
      <c r="B77" s="421" t="s">
        <v>158</v>
      </c>
      <c r="C77" s="422"/>
      <c r="D77" s="38"/>
      <c r="E77" s="95"/>
      <c r="F77" s="95"/>
      <c r="G77" s="95"/>
      <c r="H77" s="95"/>
      <c r="I77" s="95"/>
      <c r="J77" s="95"/>
    </row>
    <row r="78" spans="1:10" ht="15" customHeight="1">
      <c r="A78" s="402">
        <v>14</v>
      </c>
      <c r="B78" s="405" t="s">
        <v>57</v>
      </c>
      <c r="C78" s="58" t="s">
        <v>131</v>
      </c>
      <c r="D78" s="38"/>
      <c r="E78" s="34"/>
      <c r="F78" s="42"/>
      <c r="G78" s="42"/>
      <c r="H78" s="34"/>
      <c r="I78" s="34"/>
      <c r="J78" s="34"/>
    </row>
    <row r="79" spans="1:10" ht="15" customHeight="1">
      <c r="A79" s="403"/>
      <c r="B79" s="406"/>
      <c r="C79" s="37" t="s">
        <v>159</v>
      </c>
      <c r="D79" s="38"/>
      <c r="E79" s="34" t="s">
        <v>476</v>
      </c>
      <c r="F79" s="42" t="s">
        <v>68</v>
      </c>
      <c r="G79" s="42" t="s">
        <v>68</v>
      </c>
      <c r="H79" s="96" t="s">
        <v>477</v>
      </c>
      <c r="I79" s="34">
        <v>3</v>
      </c>
      <c r="J79" s="34">
        <v>3</v>
      </c>
    </row>
    <row r="80" spans="1:10" ht="15" customHeight="1">
      <c r="A80" s="403"/>
      <c r="B80" s="406"/>
      <c r="C80" s="38" t="s">
        <v>133</v>
      </c>
      <c r="D80" s="38">
        <v>1</v>
      </c>
      <c r="E80" s="34"/>
      <c r="F80" s="42"/>
      <c r="G80" s="42"/>
      <c r="H80" s="34"/>
      <c r="I80" s="34"/>
      <c r="J80" s="34"/>
    </row>
    <row r="81" spans="1:10" ht="14.25" customHeight="1">
      <c r="A81" s="403"/>
      <c r="B81" s="406"/>
      <c r="C81" s="163" t="s">
        <v>107</v>
      </c>
      <c r="D81" s="8"/>
      <c r="E81" s="34"/>
      <c r="F81" s="42"/>
      <c r="G81" s="42"/>
      <c r="H81" s="34"/>
      <c r="I81" s="34"/>
      <c r="J81" s="34"/>
    </row>
    <row r="82" spans="1:10" ht="15" customHeight="1">
      <c r="A82" s="403"/>
      <c r="B82" s="406"/>
      <c r="C82" s="4" t="s">
        <v>161</v>
      </c>
      <c r="D82" s="8"/>
      <c r="E82" s="34" t="s">
        <v>160</v>
      </c>
      <c r="F82" s="42" t="s">
        <v>162</v>
      </c>
      <c r="G82" s="42" t="s">
        <v>390</v>
      </c>
      <c r="H82" s="34" t="s">
        <v>19</v>
      </c>
      <c r="I82" s="34">
        <v>3</v>
      </c>
      <c r="J82" s="34">
        <v>0</v>
      </c>
    </row>
    <row r="83" spans="1:10" ht="28.5" customHeight="1">
      <c r="A83" s="403"/>
      <c r="B83" s="406"/>
      <c r="C83" s="4" t="s">
        <v>478</v>
      </c>
      <c r="D83" s="8"/>
      <c r="E83" s="34" t="s">
        <v>479</v>
      </c>
      <c r="F83" s="42" t="s">
        <v>390</v>
      </c>
      <c r="G83" s="42" t="s">
        <v>162</v>
      </c>
      <c r="H83" s="34" t="s">
        <v>167</v>
      </c>
      <c r="I83" s="34">
        <v>0</v>
      </c>
      <c r="J83" s="34">
        <v>1</v>
      </c>
    </row>
    <row r="84" spans="1:10" ht="20.25" customHeight="1">
      <c r="A84" s="403"/>
      <c r="B84" s="406"/>
      <c r="C84" s="37" t="s">
        <v>163</v>
      </c>
      <c r="D84" s="38"/>
      <c r="E84" s="34" t="s">
        <v>135</v>
      </c>
      <c r="F84" s="42" t="s">
        <v>162</v>
      </c>
      <c r="G84" s="42" t="s">
        <v>90</v>
      </c>
      <c r="H84" s="34" t="s">
        <v>164</v>
      </c>
      <c r="I84" s="34">
        <v>3</v>
      </c>
      <c r="J84" s="34">
        <v>3</v>
      </c>
    </row>
    <row r="85" spans="1:10" ht="15" customHeight="1">
      <c r="A85" s="404"/>
      <c r="B85" s="407"/>
      <c r="C85" s="38" t="s">
        <v>121</v>
      </c>
      <c r="D85" s="38">
        <v>2</v>
      </c>
      <c r="E85" s="95"/>
      <c r="F85" s="97"/>
      <c r="G85" s="97"/>
      <c r="H85" s="38"/>
      <c r="I85" s="38"/>
      <c r="J85" s="38"/>
    </row>
    <row r="86" spans="1:10" ht="15" customHeight="1">
      <c r="A86" s="402">
        <v>15</v>
      </c>
      <c r="B86" s="405" t="s">
        <v>165</v>
      </c>
      <c r="C86" s="58" t="s">
        <v>107</v>
      </c>
      <c r="D86" s="38"/>
      <c r="E86" s="98"/>
      <c r="F86" s="99"/>
      <c r="G86" s="99"/>
      <c r="H86" s="98"/>
      <c r="I86" s="98"/>
      <c r="J86" s="98"/>
    </row>
    <row r="87" spans="1:10" ht="25.5" customHeight="1">
      <c r="A87" s="403"/>
      <c r="B87" s="406"/>
      <c r="C87" s="37" t="s">
        <v>166</v>
      </c>
      <c r="D87" s="38"/>
      <c r="E87" s="6" t="s">
        <v>480</v>
      </c>
      <c r="F87" s="99">
        <v>6</v>
      </c>
      <c r="G87" s="99">
        <v>9</v>
      </c>
      <c r="H87" s="6" t="s">
        <v>167</v>
      </c>
      <c r="I87" s="98" t="s">
        <v>84</v>
      </c>
      <c r="J87" s="98" t="s">
        <v>192</v>
      </c>
    </row>
    <row r="88" spans="1:10" ht="16.5" customHeight="1">
      <c r="A88" s="403"/>
      <c r="B88" s="406"/>
      <c r="C88" s="38" t="s">
        <v>121</v>
      </c>
      <c r="D88" s="38">
        <v>1</v>
      </c>
      <c r="E88" s="98"/>
      <c r="F88" s="99"/>
      <c r="G88" s="99"/>
      <c r="H88" s="98"/>
      <c r="I88" s="98"/>
      <c r="J88" s="98"/>
    </row>
    <row r="89" spans="1:10" ht="15" customHeight="1">
      <c r="A89" s="402">
        <v>16</v>
      </c>
      <c r="B89" s="405" t="s">
        <v>58</v>
      </c>
      <c r="C89" s="101" t="s">
        <v>107</v>
      </c>
      <c r="D89" s="102"/>
      <c r="E89" s="97"/>
      <c r="F89" s="38"/>
      <c r="G89" s="38"/>
      <c r="H89" s="95"/>
      <c r="I89" s="38"/>
      <c r="J89" s="38"/>
    </row>
    <row r="90" spans="1:10" ht="22.5" customHeight="1">
      <c r="A90" s="403"/>
      <c r="B90" s="406"/>
      <c r="C90" s="37" t="s">
        <v>481</v>
      </c>
      <c r="D90" s="38"/>
      <c r="E90" s="34" t="s">
        <v>482</v>
      </c>
      <c r="F90" s="34">
        <v>0</v>
      </c>
      <c r="G90" s="34">
        <v>10</v>
      </c>
      <c r="H90" s="34" t="s">
        <v>65</v>
      </c>
      <c r="I90" s="34">
        <v>0</v>
      </c>
      <c r="J90" s="34">
        <v>2</v>
      </c>
    </row>
    <row r="91" spans="1:10" ht="15" customHeight="1">
      <c r="A91" s="403"/>
      <c r="B91" s="406"/>
      <c r="C91" s="38" t="s">
        <v>121</v>
      </c>
      <c r="D91" s="38">
        <v>1</v>
      </c>
      <c r="E91" s="34"/>
      <c r="F91" s="34"/>
      <c r="G91" s="34"/>
      <c r="H91" s="34"/>
      <c r="I91" s="34"/>
      <c r="J91" s="34"/>
    </row>
    <row r="92" spans="1:10" ht="15" customHeight="1">
      <c r="A92" s="403"/>
      <c r="B92" s="406"/>
      <c r="C92" s="58" t="s">
        <v>122</v>
      </c>
      <c r="D92" s="38"/>
      <c r="E92" s="34"/>
      <c r="F92" s="34"/>
      <c r="G92" s="34"/>
      <c r="H92" s="34"/>
      <c r="I92" s="34"/>
      <c r="J92" s="34"/>
    </row>
    <row r="93" spans="1:10" ht="23.25" customHeight="1">
      <c r="A93" s="403"/>
      <c r="B93" s="406"/>
      <c r="C93" s="37" t="s">
        <v>169</v>
      </c>
      <c r="D93" s="38"/>
      <c r="E93" s="34" t="s">
        <v>483</v>
      </c>
      <c r="F93" s="34">
        <v>6</v>
      </c>
      <c r="G93" s="34">
        <v>8</v>
      </c>
      <c r="H93" s="34" t="s">
        <v>32</v>
      </c>
      <c r="I93" s="34">
        <v>10</v>
      </c>
      <c r="J93" s="34">
        <v>14</v>
      </c>
    </row>
    <row r="94" spans="1:10" ht="30" customHeight="1">
      <c r="A94" s="403"/>
      <c r="B94" s="406"/>
      <c r="C94" s="37" t="s">
        <v>170</v>
      </c>
      <c r="D94" s="38"/>
      <c r="E94" s="34" t="s">
        <v>171</v>
      </c>
      <c r="F94" s="42" t="s">
        <v>162</v>
      </c>
      <c r="G94" s="42" t="s">
        <v>390</v>
      </c>
      <c r="H94" s="34" t="s">
        <v>484</v>
      </c>
      <c r="I94" s="34">
        <v>12</v>
      </c>
      <c r="J94" s="34">
        <v>0</v>
      </c>
    </row>
    <row r="95" spans="1:10" ht="41.25" customHeight="1">
      <c r="A95" s="403"/>
      <c r="B95" s="406"/>
      <c r="C95" s="37" t="s">
        <v>485</v>
      </c>
      <c r="D95" s="38"/>
      <c r="E95" s="34" t="s">
        <v>486</v>
      </c>
      <c r="F95" s="42" t="s">
        <v>390</v>
      </c>
      <c r="G95" s="42" t="s">
        <v>162</v>
      </c>
      <c r="H95" s="34" t="s">
        <v>487</v>
      </c>
      <c r="I95" s="34">
        <v>0</v>
      </c>
      <c r="J95" s="34">
        <v>9</v>
      </c>
    </row>
    <row r="96" spans="1:10" ht="30.75" customHeight="1">
      <c r="A96" s="403"/>
      <c r="B96" s="406"/>
      <c r="C96" s="37" t="s">
        <v>172</v>
      </c>
      <c r="D96" s="38"/>
      <c r="E96" s="34" t="s">
        <v>488</v>
      </c>
      <c r="F96" s="42" t="s">
        <v>162</v>
      </c>
      <c r="G96" s="42" t="s">
        <v>90</v>
      </c>
      <c r="H96" s="34" t="s">
        <v>350</v>
      </c>
      <c r="I96" s="34">
        <v>12</v>
      </c>
      <c r="J96" s="34">
        <v>10</v>
      </c>
    </row>
    <row r="97" spans="1:10" ht="15" customHeight="1">
      <c r="A97" s="404"/>
      <c r="B97" s="407"/>
      <c r="C97" s="38" t="s">
        <v>124</v>
      </c>
      <c r="D97" s="38">
        <v>3</v>
      </c>
      <c r="E97" s="38"/>
      <c r="F97" s="44"/>
      <c r="G97" s="44"/>
      <c r="H97" s="38"/>
      <c r="I97" s="38"/>
      <c r="J97" s="38"/>
    </row>
    <row r="98" spans="1:10" ht="15" customHeight="1">
      <c r="A98" s="402">
        <v>17</v>
      </c>
      <c r="B98" s="405" t="s">
        <v>392</v>
      </c>
      <c r="C98" s="101" t="s">
        <v>107</v>
      </c>
      <c r="D98" s="102"/>
      <c r="E98" s="95"/>
      <c r="F98" s="97"/>
      <c r="G98" s="97"/>
      <c r="H98" s="38"/>
      <c r="I98" s="38"/>
      <c r="J98" s="38"/>
    </row>
    <row r="99" spans="1:10" ht="15" customHeight="1">
      <c r="A99" s="403"/>
      <c r="B99" s="417"/>
      <c r="C99" s="103" t="s">
        <v>173</v>
      </c>
      <c r="D99" s="102"/>
      <c r="E99" s="34" t="s">
        <v>160</v>
      </c>
      <c r="F99" s="36">
        <v>4</v>
      </c>
      <c r="G99" s="36">
        <v>0</v>
      </c>
      <c r="H99" s="34" t="s">
        <v>174</v>
      </c>
      <c r="I99" s="34">
        <v>5</v>
      </c>
      <c r="J99" s="34">
        <v>0</v>
      </c>
    </row>
    <row r="100" spans="1:10" ht="15" customHeight="1">
      <c r="A100" s="403"/>
      <c r="B100" s="417"/>
      <c r="C100" s="37" t="s">
        <v>175</v>
      </c>
      <c r="D100" s="102"/>
      <c r="E100" s="34" t="s">
        <v>489</v>
      </c>
      <c r="F100" s="34">
        <v>4</v>
      </c>
      <c r="G100" s="34">
        <v>0</v>
      </c>
      <c r="H100" s="34" t="s">
        <v>174</v>
      </c>
      <c r="I100" s="36">
        <v>5</v>
      </c>
      <c r="J100" s="36">
        <v>0</v>
      </c>
    </row>
    <row r="101" spans="1:10" ht="15" customHeight="1">
      <c r="A101" s="403"/>
      <c r="B101" s="417"/>
      <c r="C101" s="37" t="s">
        <v>176</v>
      </c>
      <c r="D101" s="102"/>
      <c r="E101" s="34" t="s">
        <v>177</v>
      </c>
      <c r="F101" s="34">
        <v>4</v>
      </c>
      <c r="G101" s="34">
        <v>0</v>
      </c>
      <c r="H101" s="34" t="s">
        <v>174</v>
      </c>
      <c r="I101" s="36">
        <v>5</v>
      </c>
      <c r="J101" s="36">
        <v>0</v>
      </c>
    </row>
    <row r="102" spans="1:10" ht="15" customHeight="1">
      <c r="A102" s="403"/>
      <c r="B102" s="417"/>
      <c r="C102" s="38" t="s">
        <v>121</v>
      </c>
      <c r="D102" s="38">
        <v>0</v>
      </c>
      <c r="E102" s="34"/>
      <c r="F102" s="42"/>
      <c r="G102" s="42"/>
      <c r="H102" s="34"/>
      <c r="I102" s="34"/>
      <c r="J102" s="34"/>
    </row>
    <row r="103" spans="1:10" ht="16.5" customHeight="1">
      <c r="A103" s="402">
        <v>18</v>
      </c>
      <c r="B103" s="405" t="s">
        <v>181</v>
      </c>
      <c r="C103" s="101" t="s">
        <v>107</v>
      </c>
      <c r="D103" s="102"/>
      <c r="E103" s="38"/>
      <c r="F103" s="38"/>
      <c r="G103" s="38"/>
      <c r="H103" s="38"/>
      <c r="I103" s="38"/>
      <c r="J103" s="38"/>
    </row>
    <row r="104" spans="1:10" ht="26.25" customHeight="1">
      <c r="A104" s="403"/>
      <c r="B104" s="406"/>
      <c r="C104" s="37" t="s">
        <v>182</v>
      </c>
      <c r="D104" s="38"/>
      <c r="E104" s="96" t="s">
        <v>566</v>
      </c>
      <c r="F104" s="34">
        <v>11</v>
      </c>
      <c r="G104" s="34">
        <v>0</v>
      </c>
      <c r="H104" s="96" t="s">
        <v>183</v>
      </c>
      <c r="I104" s="36">
        <v>14</v>
      </c>
      <c r="J104" s="36">
        <v>0</v>
      </c>
    </row>
    <row r="105" spans="1:10" ht="28.5" customHeight="1">
      <c r="A105" s="403"/>
      <c r="B105" s="406"/>
      <c r="C105" s="37" t="s">
        <v>184</v>
      </c>
      <c r="D105" s="38"/>
      <c r="E105" s="96" t="s">
        <v>490</v>
      </c>
      <c r="F105" s="34">
        <v>11</v>
      </c>
      <c r="G105" s="34">
        <v>13</v>
      </c>
      <c r="H105" s="96" t="s">
        <v>185</v>
      </c>
      <c r="I105" s="36">
        <v>14</v>
      </c>
      <c r="J105" s="36">
        <v>13</v>
      </c>
    </row>
    <row r="106" spans="1:10" ht="27.75" customHeight="1">
      <c r="A106" s="403"/>
      <c r="B106" s="406"/>
      <c r="C106" s="37" t="s">
        <v>186</v>
      </c>
      <c r="D106" s="38"/>
      <c r="E106" s="96" t="s">
        <v>565</v>
      </c>
      <c r="F106" s="34">
        <v>11</v>
      </c>
      <c r="G106" s="34">
        <v>7</v>
      </c>
      <c r="H106" s="96" t="s">
        <v>67</v>
      </c>
      <c r="I106" s="36">
        <v>14</v>
      </c>
      <c r="J106" s="36">
        <v>13</v>
      </c>
    </row>
    <row r="107" spans="1:10" ht="24.95" customHeight="1">
      <c r="A107" s="403"/>
      <c r="B107" s="406"/>
      <c r="C107" s="37" t="s">
        <v>383</v>
      </c>
      <c r="D107" s="38"/>
      <c r="E107" s="96" t="s">
        <v>491</v>
      </c>
      <c r="F107" s="34">
        <v>11</v>
      </c>
      <c r="G107" s="34">
        <v>15</v>
      </c>
      <c r="H107" s="96" t="s">
        <v>492</v>
      </c>
      <c r="I107" s="36">
        <v>14</v>
      </c>
      <c r="J107" s="36">
        <v>14</v>
      </c>
    </row>
    <row r="108" spans="1:10" ht="24.95" customHeight="1">
      <c r="A108" s="403"/>
      <c r="B108" s="406"/>
      <c r="C108" s="37" t="s">
        <v>187</v>
      </c>
      <c r="D108" s="38"/>
      <c r="E108" s="96" t="s">
        <v>564</v>
      </c>
      <c r="F108" s="34">
        <v>11</v>
      </c>
      <c r="G108" s="34">
        <v>13</v>
      </c>
      <c r="H108" s="96" t="s">
        <v>492</v>
      </c>
      <c r="I108" s="36">
        <v>14</v>
      </c>
      <c r="J108" s="36">
        <v>12</v>
      </c>
    </row>
    <row r="109" spans="1:10" ht="15" customHeight="1">
      <c r="A109" s="403"/>
      <c r="B109" s="406"/>
      <c r="C109" s="38" t="s">
        <v>121</v>
      </c>
      <c r="D109" s="38">
        <v>4</v>
      </c>
      <c r="E109" s="34"/>
      <c r="F109" s="42"/>
      <c r="G109" s="42"/>
      <c r="H109" s="34"/>
      <c r="I109" s="34"/>
      <c r="J109" s="34"/>
    </row>
    <row r="110" spans="1:10" ht="15" customHeight="1">
      <c r="A110" s="402">
        <v>19</v>
      </c>
      <c r="B110" s="418" t="s">
        <v>13</v>
      </c>
      <c r="C110" s="101" t="s">
        <v>107</v>
      </c>
      <c r="D110" s="38"/>
      <c r="E110" s="106"/>
      <c r="F110" s="97"/>
      <c r="G110" s="97"/>
      <c r="H110" s="34"/>
      <c r="I110" s="34"/>
      <c r="J110" s="34"/>
    </row>
    <row r="111" spans="1:10" ht="24.95" customHeight="1">
      <c r="A111" s="403"/>
      <c r="B111" s="419"/>
      <c r="C111" s="37" t="s">
        <v>188</v>
      </c>
      <c r="D111" s="38"/>
      <c r="E111" s="34" t="s">
        <v>189</v>
      </c>
      <c r="F111" s="42" t="s">
        <v>162</v>
      </c>
      <c r="G111" s="42" t="s">
        <v>390</v>
      </c>
      <c r="H111" s="34" t="s">
        <v>190</v>
      </c>
      <c r="I111" s="34">
        <v>7</v>
      </c>
      <c r="J111" s="34">
        <v>0</v>
      </c>
    </row>
    <row r="112" spans="1:10" ht="27" customHeight="1">
      <c r="A112" s="403"/>
      <c r="B112" s="419"/>
      <c r="C112" s="37" t="s">
        <v>493</v>
      </c>
      <c r="D112" s="38"/>
      <c r="E112" s="34" t="s">
        <v>189</v>
      </c>
      <c r="F112" s="42" t="s">
        <v>390</v>
      </c>
      <c r="G112" s="42" t="s">
        <v>162</v>
      </c>
      <c r="H112" s="34" t="s">
        <v>494</v>
      </c>
      <c r="I112" s="34">
        <v>0</v>
      </c>
      <c r="J112" s="34">
        <v>6</v>
      </c>
    </row>
    <row r="113" spans="1:10" ht="15" customHeight="1">
      <c r="A113" s="403"/>
      <c r="B113" s="419"/>
      <c r="C113" s="38" t="s">
        <v>121</v>
      </c>
      <c r="D113" s="38">
        <v>1</v>
      </c>
      <c r="E113" s="34"/>
      <c r="F113" s="42"/>
      <c r="G113" s="42"/>
      <c r="H113" s="34"/>
      <c r="I113" s="34"/>
      <c r="J113" s="34"/>
    </row>
    <row r="114" spans="1:10" ht="15" customHeight="1">
      <c r="A114" s="402">
        <v>20</v>
      </c>
      <c r="B114" s="405" t="s">
        <v>7</v>
      </c>
      <c r="C114" s="101" t="s">
        <v>131</v>
      </c>
      <c r="D114" s="102"/>
      <c r="E114" s="34"/>
      <c r="F114" s="34"/>
      <c r="G114" s="34"/>
      <c r="H114" s="34"/>
      <c r="I114" s="6"/>
      <c r="J114" s="6"/>
    </row>
    <row r="115" spans="1:10" ht="17.25" customHeight="1">
      <c r="A115" s="403"/>
      <c r="B115" s="420"/>
      <c r="C115" s="111" t="s">
        <v>191</v>
      </c>
      <c r="D115" s="99"/>
      <c r="E115" s="34" t="s">
        <v>495</v>
      </c>
      <c r="F115" s="34">
        <v>6</v>
      </c>
      <c r="G115" s="34">
        <v>6</v>
      </c>
      <c r="H115" s="34" t="s">
        <v>496</v>
      </c>
      <c r="I115" s="6" t="s">
        <v>66</v>
      </c>
      <c r="J115" s="6" t="s">
        <v>66</v>
      </c>
    </row>
    <row r="116" spans="1:10" ht="22.5" customHeight="1">
      <c r="A116" s="403"/>
      <c r="B116" s="420"/>
      <c r="C116" s="111" t="s">
        <v>159</v>
      </c>
      <c r="D116" s="99"/>
      <c r="E116" s="34" t="s">
        <v>562</v>
      </c>
      <c r="F116" s="34">
        <v>0</v>
      </c>
      <c r="G116" s="34">
        <v>5</v>
      </c>
      <c r="H116" s="34" t="s">
        <v>497</v>
      </c>
      <c r="I116" s="6" t="s">
        <v>390</v>
      </c>
      <c r="J116" s="6" t="s">
        <v>312</v>
      </c>
    </row>
    <row r="117" spans="1:10" ht="26.25" customHeight="1">
      <c r="A117" s="403"/>
      <c r="B117" s="420"/>
      <c r="C117" s="111" t="s">
        <v>191</v>
      </c>
      <c r="D117" s="99"/>
      <c r="E117" s="34" t="s">
        <v>563</v>
      </c>
      <c r="F117" s="34">
        <v>6</v>
      </c>
      <c r="G117" s="34">
        <v>6</v>
      </c>
      <c r="H117" s="34" t="s">
        <v>178</v>
      </c>
      <c r="I117" s="6" t="s">
        <v>66</v>
      </c>
      <c r="J117" s="6" t="s">
        <v>66</v>
      </c>
    </row>
    <row r="118" spans="1:10" ht="15" customHeight="1">
      <c r="A118" s="403"/>
      <c r="B118" s="406"/>
      <c r="C118" s="38" t="s">
        <v>133</v>
      </c>
      <c r="D118" s="102">
        <v>3</v>
      </c>
      <c r="E118" s="34"/>
      <c r="F118" s="34"/>
      <c r="G118" s="34"/>
      <c r="H118" s="34"/>
      <c r="I118" s="6"/>
      <c r="J118" s="6"/>
    </row>
    <row r="119" spans="1:10" ht="15" customHeight="1">
      <c r="A119" s="403"/>
      <c r="B119" s="406"/>
      <c r="C119" s="101" t="s">
        <v>107</v>
      </c>
      <c r="D119" s="102"/>
      <c r="E119" s="34"/>
      <c r="F119" s="34"/>
      <c r="G119" s="34"/>
      <c r="H119" s="34"/>
      <c r="I119" s="6"/>
      <c r="J119" s="6"/>
    </row>
    <row r="120" spans="1:10" ht="24.75" customHeight="1">
      <c r="A120" s="403"/>
      <c r="B120" s="406"/>
      <c r="C120" s="37" t="s">
        <v>582</v>
      </c>
      <c r="D120" s="38"/>
      <c r="E120" s="34" t="s">
        <v>458</v>
      </c>
      <c r="F120" s="34">
        <v>4</v>
      </c>
      <c r="G120" s="34">
        <v>8</v>
      </c>
      <c r="H120" s="34" t="s">
        <v>498</v>
      </c>
      <c r="I120" s="6" t="s">
        <v>192</v>
      </c>
      <c r="J120" s="6" t="s">
        <v>90</v>
      </c>
    </row>
    <row r="121" spans="1:10" ht="33" customHeight="1">
      <c r="A121" s="403"/>
      <c r="B121" s="406"/>
      <c r="C121" s="37" t="s">
        <v>194</v>
      </c>
      <c r="D121" s="38"/>
      <c r="E121" s="34" t="s">
        <v>258</v>
      </c>
      <c r="F121" s="34">
        <v>6</v>
      </c>
      <c r="G121" s="34">
        <v>7</v>
      </c>
      <c r="H121" s="34" t="s">
        <v>113</v>
      </c>
      <c r="I121" s="6" t="s">
        <v>59</v>
      </c>
      <c r="J121" s="6" t="s">
        <v>195</v>
      </c>
    </row>
    <row r="122" spans="1:10" ht="15" customHeight="1">
      <c r="A122" s="403"/>
      <c r="B122" s="406"/>
      <c r="C122" s="38" t="s">
        <v>121</v>
      </c>
      <c r="D122" s="38">
        <v>2</v>
      </c>
      <c r="E122" s="34"/>
      <c r="F122" s="34"/>
      <c r="G122" s="34"/>
      <c r="H122" s="34"/>
      <c r="I122" s="6"/>
      <c r="J122" s="6"/>
    </row>
    <row r="123" spans="1:10" ht="15" customHeight="1">
      <c r="A123" s="403"/>
      <c r="B123" s="406"/>
      <c r="C123" s="58" t="s">
        <v>122</v>
      </c>
      <c r="D123" s="38"/>
      <c r="E123" s="34"/>
      <c r="F123" s="34"/>
      <c r="G123" s="34"/>
      <c r="H123" s="34"/>
      <c r="I123" s="6"/>
      <c r="J123" s="6"/>
    </row>
    <row r="124" spans="1:10" ht="30" customHeight="1">
      <c r="A124" s="403"/>
      <c r="B124" s="406"/>
      <c r="C124" s="37" t="s">
        <v>499</v>
      </c>
      <c r="D124" s="38"/>
      <c r="E124" s="34" t="s">
        <v>344</v>
      </c>
      <c r="F124" s="34">
        <v>0</v>
      </c>
      <c r="G124" s="34">
        <v>3</v>
      </c>
      <c r="H124" s="34" t="s">
        <v>229</v>
      </c>
      <c r="I124" s="6" t="s">
        <v>390</v>
      </c>
      <c r="J124" s="6" t="s">
        <v>162</v>
      </c>
    </row>
    <row r="125" spans="1:10" ht="27" customHeight="1">
      <c r="A125" s="403"/>
      <c r="B125" s="406"/>
      <c r="C125" s="37" t="s">
        <v>500</v>
      </c>
      <c r="D125" s="38"/>
      <c r="E125" s="34" t="s">
        <v>501</v>
      </c>
      <c r="F125" s="34">
        <v>0</v>
      </c>
      <c r="G125" s="34">
        <v>5</v>
      </c>
      <c r="H125" s="34" t="s">
        <v>179</v>
      </c>
      <c r="I125" s="6" t="s">
        <v>390</v>
      </c>
      <c r="J125" s="6" t="s">
        <v>502</v>
      </c>
    </row>
    <row r="126" spans="1:10" ht="15" customHeight="1">
      <c r="A126" s="404"/>
      <c r="B126" s="407"/>
      <c r="C126" s="38" t="s">
        <v>124</v>
      </c>
      <c r="D126" s="38">
        <v>2</v>
      </c>
      <c r="E126" s="38"/>
      <c r="F126" s="38"/>
      <c r="G126" s="38"/>
      <c r="H126" s="38"/>
      <c r="I126" s="100"/>
      <c r="J126" s="100"/>
    </row>
    <row r="127" spans="1:10" ht="15" customHeight="1">
      <c r="A127" s="393">
        <v>21</v>
      </c>
      <c r="B127" s="405" t="s">
        <v>200</v>
      </c>
      <c r="C127" s="101" t="s">
        <v>107</v>
      </c>
      <c r="D127" s="102"/>
      <c r="E127" s="34"/>
      <c r="F127" s="36"/>
      <c r="G127" s="36"/>
      <c r="H127" s="34"/>
      <c r="I127" s="34"/>
      <c r="J127" s="34"/>
    </row>
    <row r="128" spans="1:10" ht="19.5" customHeight="1">
      <c r="A128" s="394"/>
      <c r="B128" s="406"/>
      <c r="C128" s="112" t="s">
        <v>127</v>
      </c>
      <c r="D128" s="102"/>
      <c r="E128" s="34" t="s">
        <v>160</v>
      </c>
      <c r="F128" s="36">
        <v>3</v>
      </c>
      <c r="G128" s="36">
        <v>0</v>
      </c>
      <c r="H128" s="34" t="s">
        <v>77</v>
      </c>
      <c r="I128" s="34">
        <v>3</v>
      </c>
      <c r="J128" s="34">
        <v>0</v>
      </c>
    </row>
    <row r="129" spans="1:10" ht="24" customHeight="1">
      <c r="A129" s="394"/>
      <c r="B129" s="406"/>
      <c r="C129" s="112" t="s">
        <v>503</v>
      </c>
      <c r="D129" s="102"/>
      <c r="E129" s="34" t="s">
        <v>462</v>
      </c>
      <c r="F129" s="36">
        <v>0</v>
      </c>
      <c r="G129" s="36">
        <v>9</v>
      </c>
      <c r="H129" s="34" t="s">
        <v>504</v>
      </c>
      <c r="I129" s="34">
        <v>0</v>
      </c>
      <c r="J129" s="34">
        <v>3</v>
      </c>
    </row>
    <row r="130" spans="1:10" ht="29.25" customHeight="1">
      <c r="A130" s="394"/>
      <c r="B130" s="406"/>
      <c r="C130" s="77" t="s">
        <v>505</v>
      </c>
      <c r="D130" s="102"/>
      <c r="E130" s="6" t="s">
        <v>567</v>
      </c>
      <c r="F130" s="10">
        <v>6</v>
      </c>
      <c r="G130" s="10">
        <v>7</v>
      </c>
      <c r="H130" s="98" t="s">
        <v>311</v>
      </c>
      <c r="I130" s="98" t="s">
        <v>59</v>
      </c>
      <c r="J130" s="98" t="s">
        <v>195</v>
      </c>
    </row>
    <row r="131" spans="1:10" ht="34.5" customHeight="1">
      <c r="A131" s="394"/>
      <c r="B131" s="406"/>
      <c r="C131" s="77" t="s">
        <v>201</v>
      </c>
      <c r="D131" s="102"/>
      <c r="E131" s="98" t="s">
        <v>506</v>
      </c>
      <c r="F131" s="10">
        <v>7</v>
      </c>
      <c r="G131" s="10">
        <v>6</v>
      </c>
      <c r="H131" s="98" t="s">
        <v>202</v>
      </c>
      <c r="I131" s="98" t="s">
        <v>98</v>
      </c>
      <c r="J131" s="98" t="s">
        <v>90</v>
      </c>
    </row>
    <row r="132" spans="1:10" ht="26.25" customHeight="1">
      <c r="A132" s="394"/>
      <c r="B132" s="406"/>
      <c r="C132" s="77" t="s">
        <v>203</v>
      </c>
      <c r="D132" s="102"/>
      <c r="E132" s="98" t="s">
        <v>507</v>
      </c>
      <c r="F132" s="10">
        <v>3</v>
      </c>
      <c r="G132" s="10">
        <v>4</v>
      </c>
      <c r="H132" s="98" t="s">
        <v>77</v>
      </c>
      <c r="I132" s="98" t="s">
        <v>98</v>
      </c>
      <c r="J132" s="98" t="s">
        <v>66</v>
      </c>
    </row>
    <row r="133" spans="1:10" ht="28.5" customHeight="1">
      <c r="A133" s="394"/>
      <c r="B133" s="406"/>
      <c r="C133" s="77" t="s">
        <v>204</v>
      </c>
      <c r="D133" s="102"/>
      <c r="E133" s="98" t="s">
        <v>61</v>
      </c>
      <c r="F133" s="10">
        <v>6</v>
      </c>
      <c r="G133" s="10">
        <v>0</v>
      </c>
      <c r="H133" s="98" t="s">
        <v>202</v>
      </c>
      <c r="I133" s="98" t="s">
        <v>68</v>
      </c>
      <c r="J133" s="98" t="s">
        <v>390</v>
      </c>
    </row>
    <row r="134" spans="1:10" ht="15" customHeight="1">
      <c r="A134" s="394"/>
      <c r="B134" s="406"/>
      <c r="C134" s="38" t="s">
        <v>121</v>
      </c>
      <c r="D134" s="38">
        <v>4</v>
      </c>
      <c r="E134" s="6"/>
      <c r="F134" s="34"/>
      <c r="G134" s="34"/>
      <c r="H134" s="6"/>
      <c r="I134" s="34"/>
      <c r="J134" s="34"/>
    </row>
    <row r="135" spans="1:10" ht="15" customHeight="1">
      <c r="A135" s="394"/>
      <c r="B135" s="406"/>
      <c r="C135" s="58" t="s">
        <v>122</v>
      </c>
      <c r="D135" s="38"/>
      <c r="E135" s="40"/>
      <c r="F135" s="40"/>
      <c r="G135" s="40"/>
      <c r="H135" s="40"/>
      <c r="I135" s="40"/>
      <c r="J135" s="40"/>
    </row>
    <row r="136" spans="1:10" ht="21" customHeight="1">
      <c r="A136" s="394"/>
      <c r="B136" s="406"/>
      <c r="C136" s="39" t="s">
        <v>205</v>
      </c>
      <c r="D136" s="11"/>
      <c r="E136" s="40" t="s">
        <v>160</v>
      </c>
      <c r="F136" s="40">
        <v>5</v>
      </c>
      <c r="G136" s="40">
        <v>0</v>
      </c>
      <c r="H136" s="40" t="s">
        <v>19</v>
      </c>
      <c r="I136" s="41">
        <v>11</v>
      </c>
      <c r="J136" s="41">
        <v>0</v>
      </c>
    </row>
    <row r="137" spans="1:10" ht="15" customHeight="1">
      <c r="A137" s="395"/>
      <c r="B137" s="407"/>
      <c r="C137" s="38" t="s">
        <v>124</v>
      </c>
      <c r="D137" s="38">
        <v>0</v>
      </c>
      <c r="E137" s="95"/>
      <c r="F137" s="113"/>
      <c r="G137" s="113"/>
      <c r="H137" s="38"/>
      <c r="I137" s="38"/>
      <c r="J137" s="38"/>
    </row>
    <row r="138" spans="1:10" ht="15" customHeight="1">
      <c r="A138" s="402">
        <v>22</v>
      </c>
      <c r="B138" s="405" t="s">
        <v>206</v>
      </c>
      <c r="C138" s="58" t="s">
        <v>131</v>
      </c>
      <c r="D138" s="38"/>
      <c r="E138" s="95"/>
      <c r="F138" s="42"/>
      <c r="G138" s="42"/>
      <c r="H138" s="95"/>
      <c r="I138" s="95"/>
      <c r="J138" s="95"/>
    </row>
    <row r="139" spans="1:10" ht="25.5" customHeight="1">
      <c r="A139" s="403"/>
      <c r="B139" s="406"/>
      <c r="C139" s="114" t="s">
        <v>207</v>
      </c>
      <c r="D139" s="38"/>
      <c r="E139" s="40" t="s">
        <v>208</v>
      </c>
      <c r="F139" s="115">
        <v>4</v>
      </c>
      <c r="G139" s="115">
        <v>0</v>
      </c>
      <c r="H139" s="34" t="s">
        <v>209</v>
      </c>
      <c r="I139" s="41">
        <v>2</v>
      </c>
      <c r="J139" s="41">
        <v>0</v>
      </c>
    </row>
    <row r="140" spans="1:10" ht="24.75" customHeight="1">
      <c r="A140" s="403"/>
      <c r="B140" s="406"/>
      <c r="C140" s="114" t="s">
        <v>508</v>
      </c>
      <c r="D140" s="38"/>
      <c r="E140" s="40" t="s">
        <v>509</v>
      </c>
      <c r="F140" s="115">
        <v>0</v>
      </c>
      <c r="G140" s="115">
        <v>4</v>
      </c>
      <c r="H140" s="34" t="s">
        <v>510</v>
      </c>
      <c r="I140" s="41">
        <v>0</v>
      </c>
      <c r="J140" s="41">
        <v>4</v>
      </c>
    </row>
    <row r="141" spans="1:10" ht="28.5" customHeight="1">
      <c r="A141" s="403"/>
      <c r="B141" s="406"/>
      <c r="C141" s="39" t="s">
        <v>210</v>
      </c>
      <c r="D141" s="11"/>
      <c r="E141" s="40" t="s">
        <v>211</v>
      </c>
      <c r="F141" s="115">
        <v>4</v>
      </c>
      <c r="G141" s="115">
        <v>0</v>
      </c>
      <c r="H141" s="34" t="s">
        <v>212</v>
      </c>
      <c r="I141" s="41">
        <v>2</v>
      </c>
      <c r="J141" s="41">
        <v>0</v>
      </c>
    </row>
    <row r="142" spans="1:10" ht="15" customHeight="1">
      <c r="A142" s="403"/>
      <c r="B142" s="406"/>
      <c r="C142" s="38" t="s">
        <v>133</v>
      </c>
      <c r="D142" s="11">
        <v>1</v>
      </c>
      <c r="E142" s="40"/>
      <c r="F142" s="12"/>
      <c r="G142" s="12"/>
      <c r="H142" s="40"/>
      <c r="I142" s="40"/>
      <c r="J142" s="40"/>
    </row>
    <row r="143" spans="1:10" ht="15" customHeight="1">
      <c r="A143" s="403"/>
      <c r="B143" s="406"/>
      <c r="C143" s="116" t="s">
        <v>107</v>
      </c>
      <c r="D143" s="100"/>
      <c r="E143" s="6"/>
      <c r="F143" s="6"/>
      <c r="G143" s="6"/>
      <c r="H143" s="6"/>
      <c r="I143" s="6"/>
      <c r="J143" s="6"/>
    </row>
    <row r="144" spans="1:10" ht="30" customHeight="1">
      <c r="A144" s="403"/>
      <c r="B144" s="406"/>
      <c r="C144" s="39" t="s">
        <v>213</v>
      </c>
      <c r="D144" s="11"/>
      <c r="E144" s="40" t="s">
        <v>511</v>
      </c>
      <c r="F144" s="117" t="s">
        <v>68</v>
      </c>
      <c r="G144" s="117" t="s">
        <v>68</v>
      </c>
      <c r="H144" s="41" t="s">
        <v>214</v>
      </c>
      <c r="I144" s="40">
        <v>5</v>
      </c>
      <c r="J144" s="40">
        <v>4</v>
      </c>
    </row>
    <row r="145" spans="1:10" ht="43.5" customHeight="1">
      <c r="A145" s="403"/>
      <c r="B145" s="406"/>
      <c r="C145" s="118" t="s">
        <v>215</v>
      </c>
      <c r="D145" s="119"/>
      <c r="E145" s="40" t="s">
        <v>568</v>
      </c>
      <c r="F145" s="117" t="s">
        <v>68</v>
      </c>
      <c r="G145" s="117" t="s">
        <v>90</v>
      </c>
      <c r="H145" s="41" t="s">
        <v>216</v>
      </c>
      <c r="I145" s="40">
        <v>3</v>
      </c>
      <c r="J145" s="40">
        <v>2</v>
      </c>
    </row>
    <row r="146" spans="1:10" ht="30.75" customHeight="1">
      <c r="A146" s="403"/>
      <c r="B146" s="406"/>
      <c r="C146" s="39" t="s">
        <v>217</v>
      </c>
      <c r="D146" s="11"/>
      <c r="E146" s="120" t="s">
        <v>569</v>
      </c>
      <c r="F146" s="117" t="s">
        <v>90</v>
      </c>
      <c r="G146" s="117" t="s">
        <v>195</v>
      </c>
      <c r="H146" s="40" t="s">
        <v>77</v>
      </c>
      <c r="I146" s="40">
        <v>8</v>
      </c>
      <c r="J146" s="40">
        <v>9</v>
      </c>
    </row>
    <row r="147" spans="1:10" ht="36.75" customHeight="1">
      <c r="A147" s="403"/>
      <c r="B147" s="406"/>
      <c r="C147" s="39" t="s">
        <v>218</v>
      </c>
      <c r="D147" s="11"/>
      <c r="E147" s="40" t="s">
        <v>512</v>
      </c>
      <c r="F147" s="117" t="s">
        <v>68</v>
      </c>
      <c r="G147" s="117" t="s">
        <v>68</v>
      </c>
      <c r="H147" s="40" t="s">
        <v>513</v>
      </c>
      <c r="I147" s="40">
        <v>4</v>
      </c>
      <c r="J147" s="40">
        <v>5</v>
      </c>
    </row>
    <row r="148" spans="1:10" ht="24.95" customHeight="1">
      <c r="A148" s="403"/>
      <c r="B148" s="406"/>
      <c r="C148" s="39" t="s">
        <v>219</v>
      </c>
      <c r="D148" s="11"/>
      <c r="E148" s="40" t="s">
        <v>570</v>
      </c>
      <c r="F148" s="117" t="s">
        <v>90</v>
      </c>
      <c r="G148" s="117" t="s">
        <v>195</v>
      </c>
      <c r="H148" s="40" t="s">
        <v>221</v>
      </c>
      <c r="I148" s="40">
        <v>8</v>
      </c>
      <c r="J148" s="40">
        <v>8</v>
      </c>
    </row>
    <row r="149" spans="1:10" ht="15" customHeight="1">
      <c r="A149" s="403"/>
      <c r="B149" s="406"/>
      <c r="C149" s="38" t="s">
        <v>121</v>
      </c>
      <c r="D149" s="11">
        <v>5</v>
      </c>
      <c r="E149" s="40"/>
      <c r="F149" s="40"/>
      <c r="G149" s="40"/>
      <c r="H149" s="40"/>
      <c r="I149" s="40"/>
      <c r="J149" s="40"/>
    </row>
    <row r="150" spans="1:10" ht="15" customHeight="1">
      <c r="A150" s="403"/>
      <c r="B150" s="406"/>
      <c r="C150" s="58" t="s">
        <v>122</v>
      </c>
      <c r="D150" s="38"/>
      <c r="E150" s="40"/>
      <c r="F150" s="40"/>
      <c r="G150" s="40"/>
      <c r="H150" s="40"/>
      <c r="I150" s="40"/>
      <c r="J150" s="40"/>
    </row>
    <row r="151" spans="1:10" ht="17.25" customHeight="1">
      <c r="A151" s="403"/>
      <c r="B151" s="406"/>
      <c r="C151" s="39" t="s">
        <v>223</v>
      </c>
      <c r="D151" s="11"/>
      <c r="E151" s="40" t="s">
        <v>514</v>
      </c>
      <c r="F151" s="40">
        <v>4</v>
      </c>
      <c r="G151" s="40">
        <v>5</v>
      </c>
      <c r="H151" s="40" t="s">
        <v>225</v>
      </c>
      <c r="I151" s="41">
        <v>10</v>
      </c>
      <c r="J151" s="41">
        <v>10</v>
      </c>
    </row>
    <row r="152" spans="1:10" ht="25.5" customHeight="1">
      <c r="A152" s="403"/>
      <c r="B152" s="406"/>
      <c r="C152" s="39" t="s">
        <v>123</v>
      </c>
      <c r="D152" s="11"/>
      <c r="E152" s="40" t="s">
        <v>226</v>
      </c>
      <c r="F152" s="40">
        <v>5</v>
      </c>
      <c r="G152" s="40">
        <v>5</v>
      </c>
      <c r="H152" s="40" t="s">
        <v>227</v>
      </c>
      <c r="I152" s="41">
        <v>7</v>
      </c>
      <c r="J152" s="41">
        <v>10</v>
      </c>
    </row>
    <row r="153" spans="1:10" ht="15" customHeight="1">
      <c r="A153" s="403"/>
      <c r="B153" s="406"/>
      <c r="C153" s="39" t="s">
        <v>228</v>
      </c>
      <c r="D153" s="11"/>
      <c r="E153" s="40" t="s">
        <v>515</v>
      </c>
      <c r="F153" s="40">
        <v>5</v>
      </c>
      <c r="G153" s="40">
        <v>9</v>
      </c>
      <c r="H153" s="40" t="s">
        <v>197</v>
      </c>
      <c r="I153" s="40">
        <v>8</v>
      </c>
      <c r="J153" s="40">
        <v>8</v>
      </c>
    </row>
    <row r="154" spans="1:10" ht="15" customHeight="1">
      <c r="A154" s="404"/>
      <c r="B154" s="407"/>
      <c r="C154" s="38" t="s">
        <v>124</v>
      </c>
      <c r="D154" s="38">
        <v>3</v>
      </c>
      <c r="E154" s="95"/>
      <c r="F154" s="113"/>
      <c r="G154" s="113"/>
      <c r="H154" s="38"/>
      <c r="I154" s="38"/>
      <c r="J154" s="38"/>
    </row>
    <row r="155" spans="1:10" ht="15" customHeight="1">
      <c r="A155" s="402">
        <v>23</v>
      </c>
      <c r="B155" s="408" t="s">
        <v>230</v>
      </c>
      <c r="C155" s="34" t="s">
        <v>107</v>
      </c>
      <c r="D155" s="38"/>
      <c r="E155" s="95"/>
      <c r="F155" s="113"/>
      <c r="G155" s="113"/>
      <c r="H155" s="38"/>
      <c r="I155" s="38"/>
      <c r="J155" s="38"/>
    </row>
    <row r="156" spans="1:10" ht="18.75" customHeight="1">
      <c r="A156" s="403"/>
      <c r="B156" s="409"/>
      <c r="C156" s="37" t="s">
        <v>231</v>
      </c>
      <c r="D156" s="38"/>
      <c r="E156" s="40" t="s">
        <v>249</v>
      </c>
      <c r="F156" s="36">
        <v>9</v>
      </c>
      <c r="G156" s="36">
        <v>7</v>
      </c>
      <c r="H156" s="40" t="s">
        <v>225</v>
      </c>
      <c r="I156" s="34">
        <v>1</v>
      </c>
      <c r="J156" s="34">
        <v>1</v>
      </c>
    </row>
    <row r="157" spans="1:10" ht="19.5" customHeight="1">
      <c r="A157" s="403"/>
      <c r="B157" s="409"/>
      <c r="C157" s="39" t="s">
        <v>232</v>
      </c>
      <c r="D157" s="38"/>
      <c r="E157" s="7" t="s">
        <v>516</v>
      </c>
      <c r="F157" s="36">
        <v>10</v>
      </c>
      <c r="G157" s="36">
        <v>8</v>
      </c>
      <c r="H157" s="7" t="s">
        <v>233</v>
      </c>
      <c r="I157" s="34">
        <v>4</v>
      </c>
      <c r="J157" s="34">
        <v>6</v>
      </c>
    </row>
    <row r="158" spans="1:10" ht="15" customHeight="1">
      <c r="A158" s="404"/>
      <c r="B158" s="410"/>
      <c r="C158" s="38" t="s">
        <v>121</v>
      </c>
      <c r="D158" s="38">
        <v>2</v>
      </c>
      <c r="E158" s="95"/>
      <c r="F158" s="113"/>
      <c r="G158" s="113"/>
      <c r="H158" s="38"/>
      <c r="I158" s="38"/>
      <c r="J158" s="38"/>
    </row>
    <row r="159" spans="1:10" ht="15" customHeight="1">
      <c r="A159" s="402">
        <v>24</v>
      </c>
      <c r="B159" s="405" t="s">
        <v>74</v>
      </c>
      <c r="C159" s="116" t="s">
        <v>107</v>
      </c>
      <c r="D159" s="100"/>
      <c r="E159" s="34"/>
      <c r="F159" s="34"/>
      <c r="G159" s="34"/>
      <c r="H159" s="34"/>
      <c r="I159" s="36"/>
      <c r="J159" s="36"/>
    </row>
    <row r="160" spans="1:10" ht="27" customHeight="1">
      <c r="A160" s="403"/>
      <c r="B160" s="406"/>
      <c r="C160" s="77" t="s">
        <v>234</v>
      </c>
      <c r="D160" s="100"/>
      <c r="E160" s="34" t="s">
        <v>235</v>
      </c>
      <c r="F160" s="34">
        <v>8</v>
      </c>
      <c r="G160" s="34">
        <v>0</v>
      </c>
      <c r="H160" s="34" t="s">
        <v>174</v>
      </c>
      <c r="I160" s="36">
        <v>9</v>
      </c>
      <c r="J160" s="36">
        <v>0</v>
      </c>
    </row>
    <row r="161" spans="1:10" ht="22.5" customHeight="1">
      <c r="A161" s="403"/>
      <c r="B161" s="406"/>
      <c r="C161" s="121" t="s">
        <v>236</v>
      </c>
      <c r="D161" s="29"/>
      <c r="E161" s="34" t="s">
        <v>517</v>
      </c>
      <c r="F161" s="42" t="s">
        <v>90</v>
      </c>
      <c r="G161" s="42" t="s">
        <v>518</v>
      </c>
      <c r="H161" s="36" t="s">
        <v>76</v>
      </c>
      <c r="I161" s="34">
        <v>1</v>
      </c>
      <c r="J161" s="34">
        <v>1</v>
      </c>
    </row>
    <row r="162" spans="1:10" ht="39.75" customHeight="1">
      <c r="A162" s="403"/>
      <c r="B162" s="406"/>
      <c r="C162" s="37" t="s">
        <v>238</v>
      </c>
      <c r="D162" s="38"/>
      <c r="E162" s="34" t="s">
        <v>239</v>
      </c>
      <c r="F162" s="42" t="s">
        <v>90</v>
      </c>
      <c r="G162" s="42" t="s">
        <v>195</v>
      </c>
      <c r="H162" s="34" t="s">
        <v>229</v>
      </c>
      <c r="I162" s="34">
        <v>7</v>
      </c>
      <c r="J162" s="34">
        <v>7</v>
      </c>
    </row>
    <row r="163" spans="1:10" ht="21" customHeight="1">
      <c r="A163" s="404"/>
      <c r="B163" s="407"/>
      <c r="C163" s="38" t="s">
        <v>121</v>
      </c>
      <c r="D163" s="38">
        <v>2</v>
      </c>
      <c r="E163" s="34"/>
      <c r="F163" s="97"/>
      <c r="G163" s="97"/>
      <c r="H163" s="38"/>
      <c r="I163" s="38"/>
      <c r="J163" s="38"/>
    </row>
    <row r="164" spans="1:10" ht="15" customHeight="1">
      <c r="A164" s="411">
        <v>25</v>
      </c>
      <c r="B164" s="405" t="s">
        <v>78</v>
      </c>
      <c r="C164" s="101" t="s">
        <v>107</v>
      </c>
      <c r="D164" s="102"/>
      <c r="E164" s="96"/>
      <c r="F164" s="122"/>
      <c r="G164" s="122"/>
      <c r="H164" s="96"/>
      <c r="I164" s="93"/>
      <c r="J164" s="93"/>
    </row>
    <row r="165" spans="1:10" ht="21.75" customHeight="1">
      <c r="A165" s="412"/>
      <c r="B165" s="406"/>
      <c r="C165" s="104" t="s">
        <v>519</v>
      </c>
      <c r="D165" s="102"/>
      <c r="E165" s="96" t="s">
        <v>520</v>
      </c>
      <c r="F165" s="96">
        <v>4</v>
      </c>
      <c r="G165" s="96">
        <v>5</v>
      </c>
      <c r="H165" s="96" t="s">
        <v>521</v>
      </c>
      <c r="I165" s="93">
        <v>5</v>
      </c>
      <c r="J165" s="93">
        <v>2</v>
      </c>
    </row>
    <row r="166" spans="1:10" ht="27" customHeight="1">
      <c r="A166" s="412"/>
      <c r="B166" s="406"/>
      <c r="C166" s="104" t="s">
        <v>578</v>
      </c>
      <c r="D166" s="105"/>
      <c r="E166" s="96" t="s">
        <v>211</v>
      </c>
      <c r="F166" s="96">
        <v>0</v>
      </c>
      <c r="G166" s="96">
        <v>5</v>
      </c>
      <c r="H166" s="96" t="s">
        <v>522</v>
      </c>
      <c r="I166" s="202">
        <v>0</v>
      </c>
      <c r="J166" s="202">
        <v>6</v>
      </c>
    </row>
    <row r="167" spans="1:10" ht="18" customHeight="1">
      <c r="A167" s="412"/>
      <c r="B167" s="406"/>
      <c r="C167" s="38" t="s">
        <v>121</v>
      </c>
      <c r="D167" s="38">
        <v>2</v>
      </c>
      <c r="E167" s="96"/>
      <c r="F167" s="93"/>
      <c r="G167" s="93"/>
      <c r="H167" s="96"/>
      <c r="I167" s="96"/>
      <c r="J167" s="96"/>
    </row>
    <row r="168" spans="1:10" ht="15" customHeight="1">
      <c r="A168" s="412"/>
      <c r="B168" s="406"/>
      <c r="C168" s="58" t="s">
        <v>122</v>
      </c>
      <c r="D168" s="38"/>
      <c r="E168" s="97"/>
      <c r="F168" s="97"/>
      <c r="G168" s="97"/>
      <c r="H168" s="97"/>
      <c r="I168" s="97"/>
      <c r="J168" s="97"/>
    </row>
    <row r="169" spans="1:10" ht="20.25" customHeight="1">
      <c r="A169" s="412"/>
      <c r="B169" s="406"/>
      <c r="C169" s="104" t="s">
        <v>242</v>
      </c>
      <c r="D169" s="105"/>
      <c r="E169" s="96" t="s">
        <v>345</v>
      </c>
      <c r="F169" s="96">
        <v>3</v>
      </c>
      <c r="G169" s="96">
        <v>3</v>
      </c>
      <c r="H169" s="96" t="s">
        <v>229</v>
      </c>
      <c r="I169" s="96">
        <v>12</v>
      </c>
      <c r="J169" s="96">
        <v>5</v>
      </c>
    </row>
    <row r="170" spans="1:10" ht="19.5" customHeight="1">
      <c r="A170" s="412"/>
      <c r="B170" s="406"/>
      <c r="C170" s="104" t="s">
        <v>523</v>
      </c>
      <c r="D170" s="105"/>
      <c r="E170" s="96" t="s">
        <v>524</v>
      </c>
      <c r="F170" s="96">
        <v>0</v>
      </c>
      <c r="G170" s="96">
        <v>4</v>
      </c>
      <c r="H170" s="96" t="s">
        <v>241</v>
      </c>
      <c r="I170" s="96">
        <v>0</v>
      </c>
      <c r="J170" s="96">
        <v>9</v>
      </c>
    </row>
    <row r="171" spans="1:10" ht="27" customHeight="1">
      <c r="A171" s="412"/>
      <c r="B171" s="406"/>
      <c r="C171" s="104" t="s">
        <v>243</v>
      </c>
      <c r="D171" s="105"/>
      <c r="E171" s="96" t="s">
        <v>525</v>
      </c>
      <c r="F171" s="96">
        <v>3</v>
      </c>
      <c r="G171" s="96">
        <v>2</v>
      </c>
      <c r="H171" s="96" t="s">
        <v>81</v>
      </c>
      <c r="I171" s="96">
        <v>18</v>
      </c>
      <c r="J171" s="96">
        <v>28</v>
      </c>
    </row>
    <row r="172" spans="1:10" ht="29.25" customHeight="1">
      <c r="A172" s="412"/>
      <c r="B172" s="406"/>
      <c r="C172" s="104" t="s">
        <v>196</v>
      </c>
      <c r="D172" s="105"/>
      <c r="E172" s="96" t="s">
        <v>346</v>
      </c>
      <c r="F172" s="96">
        <v>3</v>
      </c>
      <c r="G172" s="96">
        <v>3</v>
      </c>
      <c r="H172" s="96" t="s">
        <v>229</v>
      </c>
      <c r="I172" s="96">
        <v>18</v>
      </c>
      <c r="J172" s="96">
        <v>22</v>
      </c>
    </row>
    <row r="173" spans="1:10" ht="15" customHeight="1">
      <c r="A173" s="413"/>
      <c r="B173" s="407"/>
      <c r="C173" s="38" t="s">
        <v>124</v>
      </c>
      <c r="D173" s="102">
        <v>4</v>
      </c>
      <c r="E173" s="97"/>
      <c r="F173" s="97"/>
      <c r="G173" s="97"/>
      <c r="H173" s="38"/>
      <c r="I173" s="38"/>
      <c r="J173" s="38"/>
    </row>
    <row r="174" spans="1:10" ht="15" customHeight="1">
      <c r="A174" s="411">
        <v>26</v>
      </c>
      <c r="B174" s="414" t="s">
        <v>244</v>
      </c>
      <c r="C174" s="6" t="s">
        <v>107</v>
      </c>
      <c r="D174" s="102"/>
      <c r="E174" s="105"/>
      <c r="F174" s="123"/>
      <c r="G174" s="123"/>
      <c r="H174" s="105"/>
      <c r="I174" s="105"/>
      <c r="J174" s="105"/>
    </row>
    <row r="175" spans="1:10" ht="20.25" customHeight="1">
      <c r="A175" s="412"/>
      <c r="B175" s="415"/>
      <c r="C175" s="37" t="s">
        <v>526</v>
      </c>
      <c r="D175" s="99">
        <v>1</v>
      </c>
      <c r="E175" s="96" t="s">
        <v>520</v>
      </c>
      <c r="F175" s="201">
        <v>0</v>
      </c>
      <c r="G175" s="201">
        <v>5</v>
      </c>
      <c r="H175" s="96" t="s">
        <v>527</v>
      </c>
      <c r="I175" s="96">
        <v>0</v>
      </c>
      <c r="J175" s="96">
        <v>2</v>
      </c>
    </row>
    <row r="176" spans="1:10" ht="15" customHeight="1">
      <c r="A176" s="412"/>
      <c r="B176" s="415"/>
      <c r="C176" s="38" t="s">
        <v>121</v>
      </c>
      <c r="D176" s="38">
        <f>SUM(D175)</f>
        <v>1</v>
      </c>
      <c r="E176" s="34"/>
      <c r="F176" s="34"/>
      <c r="G176" s="34"/>
      <c r="H176" s="34"/>
      <c r="I176" s="34"/>
      <c r="J176" s="34"/>
    </row>
    <row r="177" spans="1:10" ht="15" customHeight="1">
      <c r="A177" s="412"/>
      <c r="B177" s="415"/>
      <c r="C177" s="58" t="s">
        <v>122</v>
      </c>
      <c r="D177" s="102"/>
      <c r="E177" s="105"/>
      <c r="F177" s="123"/>
      <c r="G177" s="123"/>
      <c r="H177" s="105"/>
      <c r="I177" s="105"/>
      <c r="J177" s="105"/>
    </row>
    <row r="178" spans="1:10" ht="31.5" customHeight="1">
      <c r="A178" s="412"/>
      <c r="B178" s="415"/>
      <c r="C178" s="104" t="s">
        <v>528</v>
      </c>
      <c r="D178" s="124"/>
      <c r="E178" s="34" t="s">
        <v>571</v>
      </c>
      <c r="F178" s="125">
        <v>0</v>
      </c>
      <c r="G178" s="125">
        <v>5</v>
      </c>
      <c r="H178" s="6" t="s">
        <v>454</v>
      </c>
      <c r="I178" s="126">
        <v>0</v>
      </c>
      <c r="J178" s="126">
        <v>4</v>
      </c>
    </row>
    <row r="179" spans="1:10" ht="27" customHeight="1">
      <c r="A179" s="412"/>
      <c r="B179" s="415"/>
      <c r="C179" s="104" t="s">
        <v>245</v>
      </c>
      <c r="D179" s="124"/>
      <c r="E179" s="34" t="s">
        <v>246</v>
      </c>
      <c r="F179" s="125">
        <v>5</v>
      </c>
      <c r="G179" s="125">
        <v>3</v>
      </c>
      <c r="H179" s="6" t="s">
        <v>247</v>
      </c>
      <c r="I179" s="126">
        <v>3</v>
      </c>
      <c r="J179" s="126">
        <v>4</v>
      </c>
    </row>
    <row r="180" spans="1:10" ht="29.25" customHeight="1">
      <c r="A180" s="412"/>
      <c r="B180" s="415"/>
      <c r="C180" s="104" t="s">
        <v>242</v>
      </c>
      <c r="D180" s="38"/>
      <c r="E180" s="34" t="s">
        <v>246</v>
      </c>
      <c r="F180" s="125">
        <v>5</v>
      </c>
      <c r="G180" s="125">
        <v>0</v>
      </c>
      <c r="H180" s="6" t="s">
        <v>247</v>
      </c>
      <c r="I180" s="126">
        <v>4</v>
      </c>
      <c r="J180" s="126">
        <v>0</v>
      </c>
    </row>
    <row r="181" spans="1:10" ht="15" customHeight="1">
      <c r="A181" s="413"/>
      <c r="B181" s="416"/>
      <c r="C181" s="38" t="s">
        <v>124</v>
      </c>
      <c r="D181" s="102">
        <v>2</v>
      </c>
      <c r="E181" s="97"/>
      <c r="F181" s="125"/>
      <c r="G181" s="125"/>
      <c r="H181" s="38"/>
      <c r="I181" s="125"/>
      <c r="J181" s="125"/>
    </row>
    <row r="182" spans="1:10" ht="15" customHeight="1">
      <c r="A182" s="402">
        <v>27</v>
      </c>
      <c r="B182" s="405" t="s">
        <v>248</v>
      </c>
      <c r="C182" s="6" t="s">
        <v>107</v>
      </c>
      <c r="D182" s="100"/>
      <c r="E182" s="34"/>
      <c r="F182" s="34"/>
      <c r="G182" s="34"/>
      <c r="H182" s="34"/>
      <c r="I182" s="34"/>
      <c r="J182" s="34"/>
    </row>
    <row r="183" spans="1:10" ht="15" customHeight="1">
      <c r="A183" s="403"/>
      <c r="B183" s="406"/>
      <c r="C183" s="37" t="s">
        <v>134</v>
      </c>
      <c r="D183" s="38"/>
      <c r="E183" s="34" t="s">
        <v>529</v>
      </c>
      <c r="F183" s="34">
        <v>7</v>
      </c>
      <c r="G183" s="34">
        <v>5</v>
      </c>
      <c r="H183" s="34" t="s">
        <v>180</v>
      </c>
      <c r="I183" s="34">
        <v>2</v>
      </c>
      <c r="J183" s="34">
        <v>2</v>
      </c>
    </row>
    <row r="184" spans="1:10" ht="15" customHeight="1">
      <c r="A184" s="403"/>
      <c r="B184" s="406"/>
      <c r="C184" s="38" t="s">
        <v>121</v>
      </c>
      <c r="D184" s="38">
        <v>1</v>
      </c>
      <c r="E184" s="34"/>
      <c r="F184" s="34"/>
      <c r="G184" s="34"/>
      <c r="H184" s="34"/>
      <c r="I184" s="34"/>
      <c r="J184" s="34"/>
    </row>
    <row r="185" spans="1:10" ht="15" customHeight="1">
      <c r="A185" s="403"/>
      <c r="B185" s="406"/>
      <c r="C185" s="58" t="s">
        <v>122</v>
      </c>
      <c r="D185" s="38"/>
      <c r="E185" s="34"/>
      <c r="F185" s="34"/>
      <c r="G185" s="34"/>
      <c r="H185" s="34"/>
      <c r="I185" s="34"/>
      <c r="J185" s="34"/>
    </row>
    <row r="186" spans="1:10" ht="31.5" customHeight="1">
      <c r="A186" s="403"/>
      <c r="B186" s="406"/>
      <c r="C186" s="37" t="s">
        <v>250</v>
      </c>
      <c r="D186" s="38"/>
      <c r="E186" s="34" t="s">
        <v>572</v>
      </c>
      <c r="F186" s="34">
        <v>5</v>
      </c>
      <c r="G186" s="34">
        <v>5</v>
      </c>
      <c r="H186" s="34" t="s">
        <v>251</v>
      </c>
      <c r="I186" s="34">
        <v>6</v>
      </c>
      <c r="J186" s="34">
        <v>7</v>
      </c>
    </row>
    <row r="187" spans="1:10" ht="15" customHeight="1">
      <c r="A187" s="404"/>
      <c r="B187" s="407"/>
      <c r="C187" s="38" t="s">
        <v>124</v>
      </c>
      <c r="D187" s="38">
        <v>1</v>
      </c>
      <c r="E187" s="38"/>
      <c r="F187" s="38"/>
      <c r="G187" s="38"/>
      <c r="H187" s="38"/>
      <c r="I187" s="38"/>
      <c r="J187" s="38"/>
    </row>
    <row r="188" spans="1:10" ht="15" customHeight="1">
      <c r="A188" s="393">
        <v>28</v>
      </c>
      <c r="B188" s="405" t="s">
        <v>252</v>
      </c>
      <c r="C188" s="58" t="s">
        <v>107</v>
      </c>
      <c r="D188" s="38"/>
      <c r="E188" s="34"/>
      <c r="F188" s="127"/>
      <c r="G188" s="127"/>
      <c r="H188" s="34"/>
      <c r="I188" s="36"/>
      <c r="J188" s="36"/>
    </row>
    <row r="189" spans="1:10" ht="26.25" customHeight="1">
      <c r="A189" s="394"/>
      <c r="B189" s="406"/>
      <c r="C189" s="107" t="s">
        <v>253</v>
      </c>
      <c r="D189" s="38"/>
      <c r="E189" s="34" t="s">
        <v>530</v>
      </c>
      <c r="F189" s="40">
        <v>4</v>
      </c>
      <c r="G189" s="40">
        <v>7</v>
      </c>
      <c r="H189" s="34" t="s">
        <v>254</v>
      </c>
      <c r="I189" s="40">
        <v>8</v>
      </c>
      <c r="J189" s="40">
        <v>5</v>
      </c>
    </row>
    <row r="190" spans="1:10" ht="15" customHeight="1">
      <c r="A190" s="395"/>
      <c r="B190" s="407"/>
      <c r="C190" s="38" t="s">
        <v>121</v>
      </c>
      <c r="D190" s="38">
        <v>1</v>
      </c>
      <c r="E190" s="34"/>
      <c r="F190" s="97"/>
      <c r="G190" s="97"/>
      <c r="H190" s="38"/>
      <c r="I190" s="38"/>
      <c r="J190" s="38"/>
    </row>
    <row r="191" spans="1:10" ht="15" customHeight="1">
      <c r="A191" s="393">
        <v>29</v>
      </c>
      <c r="B191" s="405" t="s">
        <v>11</v>
      </c>
      <c r="C191" s="116" t="s">
        <v>107</v>
      </c>
      <c r="D191" s="100"/>
      <c r="E191" s="34"/>
      <c r="F191" s="97"/>
      <c r="G191" s="97"/>
      <c r="H191" s="38"/>
      <c r="I191" s="38"/>
      <c r="J191" s="38"/>
    </row>
    <row r="192" spans="1:10" ht="19.5" customHeight="1">
      <c r="A192" s="394"/>
      <c r="B192" s="406"/>
      <c r="C192" s="37" t="s">
        <v>255</v>
      </c>
      <c r="D192" s="38"/>
      <c r="E192" s="34" t="s">
        <v>160</v>
      </c>
      <c r="F192" s="42" t="s">
        <v>98</v>
      </c>
      <c r="G192" s="42" t="s">
        <v>390</v>
      </c>
      <c r="H192" s="34" t="s">
        <v>256</v>
      </c>
      <c r="I192" s="34">
        <v>5</v>
      </c>
      <c r="J192" s="34">
        <v>0</v>
      </c>
    </row>
    <row r="193" spans="1:10" ht="15" customHeight="1">
      <c r="A193" s="395"/>
      <c r="B193" s="407"/>
      <c r="C193" s="38" t="s">
        <v>121</v>
      </c>
      <c r="D193" s="9">
        <v>0</v>
      </c>
      <c r="E193" s="97"/>
      <c r="F193" s="97"/>
      <c r="G193" s="97"/>
      <c r="H193" s="38"/>
      <c r="I193" s="38"/>
      <c r="J193" s="38"/>
    </row>
    <row r="194" spans="1:10" ht="15" customHeight="1">
      <c r="A194" s="393">
        <v>30</v>
      </c>
      <c r="B194" s="405" t="s">
        <v>80</v>
      </c>
      <c r="C194" s="58" t="s">
        <v>131</v>
      </c>
      <c r="D194" s="38"/>
      <c r="E194" s="34"/>
      <c r="F194" s="36"/>
      <c r="G194" s="36"/>
      <c r="H194" s="34"/>
      <c r="I194" s="36"/>
      <c r="J194" s="36"/>
    </row>
    <row r="195" spans="1:10" ht="15" customHeight="1">
      <c r="A195" s="394"/>
      <c r="B195" s="406"/>
      <c r="C195" s="37" t="s">
        <v>159</v>
      </c>
      <c r="D195" s="38"/>
      <c r="E195" s="34" t="s">
        <v>531</v>
      </c>
      <c r="F195" s="165">
        <v>4</v>
      </c>
      <c r="G195" s="36">
        <v>5</v>
      </c>
      <c r="H195" s="36" t="s">
        <v>317</v>
      </c>
      <c r="I195" s="34">
        <v>2</v>
      </c>
      <c r="J195" s="34">
        <v>2</v>
      </c>
    </row>
    <row r="196" spans="1:10" ht="15" customHeight="1">
      <c r="A196" s="394"/>
      <c r="B196" s="406"/>
      <c r="C196" s="37" t="s">
        <v>159</v>
      </c>
      <c r="D196" s="38"/>
      <c r="E196" s="34" t="s">
        <v>512</v>
      </c>
      <c r="F196" s="36">
        <v>4</v>
      </c>
      <c r="G196" s="36">
        <v>4</v>
      </c>
      <c r="H196" s="34" t="s">
        <v>532</v>
      </c>
      <c r="I196" s="34">
        <v>2</v>
      </c>
      <c r="J196" s="34">
        <v>2</v>
      </c>
    </row>
    <row r="197" spans="1:10" ht="15" customHeight="1">
      <c r="A197" s="394"/>
      <c r="B197" s="406"/>
      <c r="C197" s="38" t="s">
        <v>133</v>
      </c>
      <c r="D197" s="38">
        <v>2</v>
      </c>
      <c r="E197" s="34"/>
      <c r="F197" s="36"/>
      <c r="G197" s="36"/>
      <c r="H197" s="34"/>
      <c r="I197" s="34"/>
      <c r="J197" s="34"/>
    </row>
    <row r="198" spans="1:10" ht="15" customHeight="1">
      <c r="A198" s="394"/>
      <c r="B198" s="406"/>
      <c r="C198" s="116" t="s">
        <v>107</v>
      </c>
      <c r="D198" s="100"/>
      <c r="E198" s="34"/>
      <c r="F198" s="36"/>
      <c r="G198" s="36"/>
      <c r="H198" s="34"/>
      <c r="I198" s="34"/>
      <c r="J198" s="34"/>
    </row>
    <row r="199" spans="1:10" ht="30.75" customHeight="1">
      <c r="A199" s="394"/>
      <c r="B199" s="406"/>
      <c r="C199" s="37" t="s">
        <v>257</v>
      </c>
      <c r="D199" s="100"/>
      <c r="E199" s="34" t="s">
        <v>258</v>
      </c>
      <c r="F199" s="36">
        <v>7</v>
      </c>
      <c r="G199" s="36">
        <v>0</v>
      </c>
      <c r="H199" s="34" t="s">
        <v>259</v>
      </c>
      <c r="I199" s="34">
        <v>6</v>
      </c>
      <c r="J199" s="34">
        <v>0</v>
      </c>
    </row>
    <row r="200" spans="1:10" ht="15" customHeight="1">
      <c r="A200" s="394"/>
      <c r="B200" s="406"/>
      <c r="C200" s="38" t="s">
        <v>121</v>
      </c>
      <c r="D200" s="38">
        <v>0</v>
      </c>
      <c r="E200" s="34"/>
      <c r="F200" s="97"/>
      <c r="G200" s="97"/>
      <c r="H200" s="38"/>
      <c r="I200" s="38"/>
      <c r="J200" s="38"/>
    </row>
    <row r="201" spans="1:10" ht="15" customHeight="1">
      <c r="A201" s="393">
        <v>31</v>
      </c>
      <c r="B201" s="405" t="s">
        <v>260</v>
      </c>
      <c r="C201" s="116" t="s">
        <v>107</v>
      </c>
      <c r="D201" s="100"/>
      <c r="E201" s="34"/>
      <c r="F201" s="127"/>
      <c r="G201" s="127"/>
      <c r="H201" s="34"/>
      <c r="I201" s="36"/>
      <c r="J201" s="36"/>
    </row>
    <row r="202" spans="1:10" ht="24" customHeight="1">
      <c r="A202" s="394"/>
      <c r="B202" s="406"/>
      <c r="C202" s="37" t="s">
        <v>261</v>
      </c>
      <c r="D202" s="38"/>
      <c r="E202" s="34" t="s">
        <v>573</v>
      </c>
      <c r="F202" s="36">
        <v>7</v>
      </c>
      <c r="G202" s="36">
        <v>10</v>
      </c>
      <c r="H202" s="34" t="s">
        <v>262</v>
      </c>
      <c r="I202" s="34">
        <v>6</v>
      </c>
      <c r="J202" s="34">
        <v>6</v>
      </c>
    </row>
    <row r="203" spans="1:10" ht="21.75" customHeight="1">
      <c r="A203" s="394"/>
      <c r="B203" s="406"/>
      <c r="C203" s="37" t="s">
        <v>385</v>
      </c>
      <c r="D203" s="38"/>
      <c r="E203" s="34" t="s">
        <v>533</v>
      </c>
      <c r="F203" s="36">
        <v>7</v>
      </c>
      <c r="G203" s="36">
        <v>8</v>
      </c>
      <c r="H203" s="34" t="s">
        <v>262</v>
      </c>
      <c r="I203" s="34">
        <v>6</v>
      </c>
      <c r="J203" s="34">
        <v>5</v>
      </c>
    </row>
    <row r="204" spans="1:10" ht="30" customHeight="1">
      <c r="A204" s="394"/>
      <c r="B204" s="406"/>
      <c r="C204" s="37" t="s">
        <v>193</v>
      </c>
      <c r="D204" s="38"/>
      <c r="E204" s="34" t="s">
        <v>534</v>
      </c>
      <c r="F204" s="34">
        <v>5</v>
      </c>
      <c r="G204" s="34">
        <v>10</v>
      </c>
      <c r="H204" s="34" t="s">
        <v>77</v>
      </c>
      <c r="I204" s="36">
        <v>5</v>
      </c>
      <c r="J204" s="36">
        <v>5</v>
      </c>
    </row>
    <row r="205" spans="1:10" ht="15" customHeight="1">
      <c r="A205" s="394"/>
      <c r="B205" s="406"/>
      <c r="C205" s="38" t="s">
        <v>121</v>
      </c>
      <c r="D205" s="29">
        <v>3</v>
      </c>
      <c r="E205" s="10"/>
      <c r="F205" s="42"/>
      <c r="G205" s="42"/>
      <c r="H205" s="34"/>
      <c r="I205" s="34"/>
      <c r="J205" s="34"/>
    </row>
    <row r="206" spans="1:10" ht="15" customHeight="1">
      <c r="A206" s="393">
        <v>32</v>
      </c>
      <c r="B206" s="405" t="s">
        <v>9</v>
      </c>
      <c r="C206" s="116" t="s">
        <v>131</v>
      </c>
      <c r="D206" s="100"/>
      <c r="E206" s="34"/>
      <c r="F206" s="7"/>
      <c r="G206" s="7"/>
      <c r="H206" s="34"/>
      <c r="I206" s="34"/>
      <c r="J206" s="34"/>
    </row>
    <row r="207" spans="1:10" ht="27" customHeight="1">
      <c r="A207" s="394"/>
      <c r="B207" s="406"/>
      <c r="C207" s="77" t="s">
        <v>263</v>
      </c>
      <c r="D207" s="100"/>
      <c r="E207" s="34" t="s">
        <v>264</v>
      </c>
      <c r="F207" s="7">
        <v>5</v>
      </c>
      <c r="G207" s="7">
        <v>6</v>
      </c>
      <c r="H207" s="34" t="s">
        <v>535</v>
      </c>
      <c r="I207" s="34">
        <v>2</v>
      </c>
      <c r="J207" s="34">
        <v>1</v>
      </c>
    </row>
    <row r="208" spans="1:10" ht="27" customHeight="1">
      <c r="A208" s="394"/>
      <c r="B208" s="406"/>
      <c r="C208" s="77" t="s">
        <v>263</v>
      </c>
      <c r="D208" s="100"/>
      <c r="E208" s="34" t="s">
        <v>171</v>
      </c>
      <c r="F208" s="7">
        <v>5</v>
      </c>
      <c r="G208" s="7">
        <v>0</v>
      </c>
      <c r="H208" s="34" t="s">
        <v>579</v>
      </c>
      <c r="I208" s="34">
        <v>2</v>
      </c>
      <c r="J208" s="34">
        <v>0</v>
      </c>
    </row>
    <row r="209" spans="1:10" ht="26.25" customHeight="1">
      <c r="A209" s="394"/>
      <c r="B209" s="406"/>
      <c r="C209" s="77" t="s">
        <v>263</v>
      </c>
      <c r="D209" s="100"/>
      <c r="E209" s="34" t="s">
        <v>258</v>
      </c>
      <c r="F209" s="7">
        <v>5</v>
      </c>
      <c r="G209" s="7">
        <v>6</v>
      </c>
      <c r="H209" s="34" t="s">
        <v>536</v>
      </c>
      <c r="I209" s="34">
        <v>2</v>
      </c>
      <c r="J209" s="34">
        <v>2</v>
      </c>
    </row>
    <row r="210" spans="1:10" ht="33" customHeight="1">
      <c r="A210" s="394"/>
      <c r="B210" s="406"/>
      <c r="C210" s="77" t="s">
        <v>266</v>
      </c>
      <c r="D210" s="100"/>
      <c r="E210" s="34" t="s">
        <v>61</v>
      </c>
      <c r="F210" s="7">
        <v>5</v>
      </c>
      <c r="G210" s="7">
        <v>0</v>
      </c>
      <c r="H210" s="34" t="s">
        <v>265</v>
      </c>
      <c r="I210" s="34">
        <v>2</v>
      </c>
      <c r="J210" s="34">
        <v>0</v>
      </c>
    </row>
    <row r="211" spans="1:10" ht="30.75" customHeight="1">
      <c r="A211" s="394"/>
      <c r="B211" s="406"/>
      <c r="C211" s="77" t="s">
        <v>266</v>
      </c>
      <c r="D211" s="100"/>
      <c r="E211" s="34" t="s">
        <v>64</v>
      </c>
      <c r="F211" s="7">
        <v>5</v>
      </c>
      <c r="G211" s="7">
        <v>0</v>
      </c>
      <c r="H211" s="34" t="s">
        <v>19</v>
      </c>
      <c r="I211" s="34">
        <v>2</v>
      </c>
      <c r="J211" s="34">
        <v>0</v>
      </c>
    </row>
    <row r="212" spans="1:10" ht="18" customHeight="1">
      <c r="A212" s="394"/>
      <c r="B212" s="406"/>
      <c r="C212" s="38" t="s">
        <v>133</v>
      </c>
      <c r="D212" s="8">
        <v>2</v>
      </c>
      <c r="E212" s="34"/>
      <c r="F212" s="7"/>
      <c r="G212" s="7"/>
      <c r="H212" s="34"/>
      <c r="I212" s="34"/>
      <c r="J212" s="34"/>
    </row>
    <row r="213" spans="1:10" ht="18" customHeight="1">
      <c r="A213" s="394"/>
      <c r="B213" s="406"/>
      <c r="C213" s="116" t="s">
        <v>107</v>
      </c>
      <c r="D213" s="100"/>
      <c r="E213" s="34"/>
      <c r="F213" s="7"/>
      <c r="G213" s="7"/>
      <c r="H213" s="34"/>
      <c r="I213" s="34"/>
      <c r="J213" s="34"/>
    </row>
    <row r="214" spans="1:10" ht="35.25" customHeight="1">
      <c r="A214" s="394"/>
      <c r="B214" s="406"/>
      <c r="C214" s="37" t="s">
        <v>393</v>
      </c>
      <c r="D214" s="38"/>
      <c r="E214" s="34" t="s">
        <v>394</v>
      </c>
      <c r="F214" s="42" t="s">
        <v>83</v>
      </c>
      <c r="G214" s="42" t="s">
        <v>83</v>
      </c>
      <c r="H214" s="34" t="s">
        <v>214</v>
      </c>
      <c r="I214" s="34">
        <v>4</v>
      </c>
      <c r="J214" s="34">
        <v>4</v>
      </c>
    </row>
    <row r="215" spans="1:10" ht="32.25" customHeight="1">
      <c r="A215" s="394"/>
      <c r="B215" s="406"/>
      <c r="C215" s="37" t="s">
        <v>267</v>
      </c>
      <c r="D215" s="38"/>
      <c r="E215" s="34" t="s">
        <v>530</v>
      </c>
      <c r="F215" s="42" t="s">
        <v>83</v>
      </c>
      <c r="G215" s="42" t="s">
        <v>90</v>
      </c>
      <c r="H215" s="34" t="s">
        <v>214</v>
      </c>
      <c r="I215" s="34">
        <v>9</v>
      </c>
      <c r="J215" s="34">
        <v>12</v>
      </c>
    </row>
    <row r="216" spans="1:10" ht="18" customHeight="1">
      <c r="A216" s="394"/>
      <c r="B216" s="406"/>
      <c r="C216" s="37" t="s">
        <v>268</v>
      </c>
      <c r="D216" s="38"/>
      <c r="E216" s="34" t="s">
        <v>537</v>
      </c>
      <c r="F216" s="42" t="s">
        <v>83</v>
      </c>
      <c r="G216" s="42" t="s">
        <v>68</v>
      </c>
      <c r="H216" s="34" t="s">
        <v>202</v>
      </c>
      <c r="I216" s="34">
        <v>5</v>
      </c>
      <c r="J216" s="34">
        <v>6</v>
      </c>
    </row>
    <row r="217" spans="1:10" ht="15" customHeight="1">
      <c r="A217" s="395"/>
      <c r="B217" s="407"/>
      <c r="C217" s="38" t="s">
        <v>121</v>
      </c>
      <c r="D217" s="38">
        <v>3</v>
      </c>
      <c r="E217" s="34"/>
      <c r="F217" s="97"/>
      <c r="G217" s="97"/>
      <c r="H217" s="38"/>
      <c r="I217" s="38"/>
      <c r="J217" s="38"/>
    </row>
    <row r="218" spans="1:10" ht="15" customHeight="1">
      <c r="A218" s="402">
        <v>33</v>
      </c>
      <c r="B218" s="405" t="s">
        <v>14</v>
      </c>
      <c r="C218" s="116" t="s">
        <v>107</v>
      </c>
      <c r="D218" s="100"/>
      <c r="E218" s="38"/>
      <c r="F218" s="38"/>
      <c r="G218" s="38"/>
      <c r="H218" s="38"/>
      <c r="I218" s="9"/>
      <c r="J218" s="9"/>
    </row>
    <row r="219" spans="1:10" ht="26.25" customHeight="1">
      <c r="A219" s="403"/>
      <c r="B219" s="406"/>
      <c r="C219" s="37" t="s">
        <v>269</v>
      </c>
      <c r="D219" s="38"/>
      <c r="E219" s="34" t="s">
        <v>384</v>
      </c>
      <c r="F219" s="34">
        <v>6</v>
      </c>
      <c r="G219" s="34">
        <v>7</v>
      </c>
      <c r="H219" s="34" t="s">
        <v>214</v>
      </c>
      <c r="I219" s="34">
        <v>5</v>
      </c>
      <c r="J219" s="34">
        <v>4</v>
      </c>
    </row>
    <row r="220" spans="1:10" ht="26.25" customHeight="1">
      <c r="A220" s="403"/>
      <c r="B220" s="406"/>
      <c r="C220" s="121" t="s">
        <v>270</v>
      </c>
      <c r="D220" s="29"/>
      <c r="E220" s="10" t="s">
        <v>53</v>
      </c>
      <c r="F220" s="34">
        <v>6</v>
      </c>
      <c r="G220" s="34">
        <v>0</v>
      </c>
      <c r="H220" s="36" t="s">
        <v>19</v>
      </c>
      <c r="I220" s="34">
        <v>8</v>
      </c>
      <c r="J220" s="34">
        <v>0</v>
      </c>
    </row>
    <row r="221" spans="1:10" ht="19.5" customHeight="1">
      <c r="A221" s="403"/>
      <c r="B221" s="406"/>
      <c r="C221" s="37" t="s">
        <v>271</v>
      </c>
      <c r="D221" s="38"/>
      <c r="E221" s="34" t="s">
        <v>64</v>
      </c>
      <c r="F221" s="34">
        <v>6</v>
      </c>
      <c r="G221" s="34">
        <v>0</v>
      </c>
      <c r="H221" s="34" t="s">
        <v>19</v>
      </c>
      <c r="I221" s="34">
        <v>5</v>
      </c>
      <c r="J221" s="34">
        <v>0</v>
      </c>
    </row>
    <row r="222" spans="1:10" ht="15" customHeight="1">
      <c r="A222" s="403"/>
      <c r="B222" s="406"/>
      <c r="C222" s="38" t="s">
        <v>121</v>
      </c>
      <c r="D222" s="38">
        <v>1</v>
      </c>
      <c r="E222" s="10"/>
      <c r="F222" s="34"/>
      <c r="G222" s="34"/>
      <c r="H222" s="36"/>
      <c r="I222" s="34"/>
      <c r="J222" s="34"/>
    </row>
    <row r="223" spans="1:10" ht="15" customHeight="1">
      <c r="A223" s="403"/>
      <c r="B223" s="406"/>
      <c r="C223" s="58" t="s">
        <v>122</v>
      </c>
      <c r="D223" s="38"/>
      <c r="E223" s="10"/>
      <c r="F223" s="42"/>
      <c r="G223" s="42"/>
      <c r="H223" s="36"/>
      <c r="I223" s="34"/>
      <c r="J223" s="34"/>
    </row>
    <row r="224" spans="1:10" ht="42" customHeight="1">
      <c r="A224" s="403"/>
      <c r="B224" s="406"/>
      <c r="C224" s="37" t="s">
        <v>272</v>
      </c>
      <c r="D224" s="38"/>
      <c r="E224" s="34" t="s">
        <v>224</v>
      </c>
      <c r="F224" s="34">
        <v>5</v>
      </c>
      <c r="G224" s="34">
        <v>5</v>
      </c>
      <c r="H224" s="34" t="s">
        <v>197</v>
      </c>
      <c r="I224" s="36">
        <v>20</v>
      </c>
      <c r="J224" s="36">
        <v>19</v>
      </c>
    </row>
    <row r="225" spans="1:10" ht="27.6" customHeight="1">
      <c r="A225" s="403"/>
      <c r="B225" s="406"/>
      <c r="C225" s="37" t="s">
        <v>273</v>
      </c>
      <c r="D225" s="38"/>
      <c r="E225" s="34" t="s">
        <v>538</v>
      </c>
      <c r="F225" s="34">
        <v>5</v>
      </c>
      <c r="G225" s="34">
        <v>6</v>
      </c>
      <c r="H225" s="34" t="s">
        <v>168</v>
      </c>
      <c r="I225" s="36">
        <v>15</v>
      </c>
      <c r="J225" s="36">
        <v>8</v>
      </c>
    </row>
    <row r="226" spans="1:10" ht="15" customHeight="1">
      <c r="A226" s="404"/>
      <c r="B226" s="407"/>
      <c r="C226" s="38" t="s">
        <v>124</v>
      </c>
      <c r="D226" s="29">
        <v>2</v>
      </c>
      <c r="E226" s="29"/>
      <c r="F226" s="44"/>
      <c r="G226" s="44"/>
      <c r="H226" s="9"/>
      <c r="I226" s="38"/>
      <c r="J226" s="38"/>
    </row>
    <row r="227" spans="1:10" ht="15" customHeight="1">
      <c r="A227" s="7">
        <v>34</v>
      </c>
      <c r="B227" s="385" t="s">
        <v>155</v>
      </c>
      <c r="C227" s="386"/>
      <c r="D227" s="128">
        <f>D212+D197+D142+D118+D80</f>
        <v>9</v>
      </c>
      <c r="E227" s="94"/>
      <c r="F227" s="94"/>
      <c r="G227" s="94"/>
      <c r="H227" s="94"/>
      <c r="I227" s="94"/>
      <c r="J227" s="94"/>
    </row>
    <row r="228" spans="1:10" ht="15" customHeight="1">
      <c r="A228" s="7">
        <v>35</v>
      </c>
      <c r="B228" s="385" t="s">
        <v>156</v>
      </c>
      <c r="C228" s="386"/>
      <c r="D228" s="93">
        <f>D222+D217+D205+D200+D193+D184+D163+D158+D149+D134+D122+D113+D109+D167+D102+D91+D88+D85+D190+D176</f>
        <v>36</v>
      </c>
      <c r="E228" s="94"/>
      <c r="F228" s="94"/>
      <c r="G228" s="94"/>
      <c r="H228" s="94"/>
      <c r="I228" s="94"/>
      <c r="J228" s="94"/>
    </row>
    <row r="229" spans="1:10" ht="15" customHeight="1">
      <c r="A229" s="7">
        <v>36</v>
      </c>
      <c r="B229" s="385" t="s">
        <v>157</v>
      </c>
      <c r="C229" s="386"/>
      <c r="D229" s="93">
        <f>D97+D181+D173+D126+D154+D187+D226+D137</f>
        <v>17</v>
      </c>
      <c r="E229" s="94"/>
      <c r="F229" s="94"/>
      <c r="G229" s="94"/>
      <c r="H229" s="94"/>
      <c r="I229" s="94"/>
      <c r="J229" s="94"/>
    </row>
    <row r="230" spans="1:10" ht="15" customHeight="1">
      <c r="A230" s="36">
        <v>37</v>
      </c>
      <c r="B230" s="38" t="s">
        <v>55</v>
      </c>
      <c r="C230" s="129"/>
      <c r="D230" s="100">
        <f>SUM(D227:D229)</f>
        <v>62</v>
      </c>
      <c r="E230" s="6"/>
      <c r="F230" s="38"/>
      <c r="G230" s="38"/>
      <c r="H230" s="100"/>
      <c r="I230" s="38"/>
      <c r="J230" s="38"/>
    </row>
    <row r="231" spans="1:10" ht="15" customHeight="1">
      <c r="A231" s="36">
        <v>38</v>
      </c>
      <c r="B231" s="130"/>
      <c r="C231" s="38" t="s">
        <v>274</v>
      </c>
      <c r="D231" s="38"/>
      <c r="E231" s="38"/>
      <c r="F231" s="131"/>
      <c r="G231" s="131"/>
      <c r="H231" s="97"/>
      <c r="I231" s="38"/>
      <c r="J231" s="38"/>
    </row>
    <row r="232" spans="1:10" ht="15" customHeight="1">
      <c r="A232" s="393">
        <v>39</v>
      </c>
      <c r="B232" s="408" t="s">
        <v>275</v>
      </c>
      <c r="C232" s="58" t="s">
        <v>276</v>
      </c>
      <c r="D232" s="38"/>
      <c r="E232" s="34"/>
      <c r="F232" s="97"/>
      <c r="G232" s="97"/>
      <c r="H232" s="38"/>
      <c r="I232" s="38"/>
      <c r="J232" s="38"/>
    </row>
    <row r="233" spans="1:10" ht="28.5" customHeight="1">
      <c r="A233" s="394"/>
      <c r="B233" s="409"/>
      <c r="C233" s="37" t="s">
        <v>539</v>
      </c>
      <c r="D233" s="38"/>
      <c r="E233" s="34" t="s">
        <v>540</v>
      </c>
      <c r="F233" s="34">
        <v>0</v>
      </c>
      <c r="G233" s="34">
        <v>5</v>
      </c>
      <c r="H233" s="34" t="s">
        <v>335</v>
      </c>
      <c r="I233" s="34">
        <v>0</v>
      </c>
      <c r="J233" s="34">
        <v>4</v>
      </c>
    </row>
    <row r="234" spans="1:10" ht="15" customHeight="1">
      <c r="A234" s="394"/>
      <c r="B234" s="409"/>
      <c r="C234" s="38" t="s">
        <v>121</v>
      </c>
      <c r="D234" s="38">
        <v>1</v>
      </c>
      <c r="E234" s="34"/>
      <c r="F234" s="34"/>
      <c r="G234" s="34"/>
      <c r="H234" s="34"/>
      <c r="I234" s="34"/>
      <c r="J234" s="34"/>
    </row>
    <row r="235" spans="1:10" ht="15" customHeight="1">
      <c r="A235" s="402">
        <v>40</v>
      </c>
      <c r="B235" s="405" t="s">
        <v>279</v>
      </c>
      <c r="C235" s="116" t="s">
        <v>107</v>
      </c>
      <c r="D235" s="100"/>
      <c r="E235" s="34"/>
      <c r="F235" s="42"/>
      <c r="G235" s="42"/>
      <c r="H235" s="34"/>
      <c r="I235" s="34"/>
      <c r="J235" s="34"/>
    </row>
    <row r="236" spans="1:10" ht="18.75" customHeight="1">
      <c r="A236" s="403"/>
      <c r="B236" s="406"/>
      <c r="C236" s="77" t="s">
        <v>134</v>
      </c>
      <c r="D236" s="100"/>
      <c r="E236" s="34" t="s">
        <v>541</v>
      </c>
      <c r="F236" s="42" t="s">
        <v>390</v>
      </c>
      <c r="G236" s="42" t="s">
        <v>98</v>
      </c>
      <c r="H236" s="34" t="s">
        <v>77</v>
      </c>
      <c r="I236" s="34">
        <v>0</v>
      </c>
      <c r="J236" s="34">
        <v>3</v>
      </c>
    </row>
    <row r="237" spans="1:10" ht="15" customHeight="1">
      <c r="A237" s="403"/>
      <c r="B237" s="406"/>
      <c r="C237" s="38" t="s">
        <v>121</v>
      </c>
      <c r="D237" s="38">
        <v>1</v>
      </c>
      <c r="E237" s="34"/>
      <c r="F237" s="34"/>
      <c r="G237" s="34"/>
      <c r="H237" s="34"/>
      <c r="I237" s="34"/>
      <c r="J237" s="34"/>
    </row>
    <row r="238" spans="1:10" ht="15" customHeight="1">
      <c r="A238" s="402">
        <v>41</v>
      </c>
      <c r="B238" s="405" t="s">
        <v>280</v>
      </c>
      <c r="C238" s="116" t="s">
        <v>107</v>
      </c>
      <c r="D238" s="38"/>
      <c r="E238" s="10"/>
      <c r="F238" s="10"/>
      <c r="G238" s="10"/>
      <c r="H238" s="6"/>
      <c r="I238" s="98"/>
      <c r="J238" s="98"/>
    </row>
    <row r="239" spans="1:10" ht="15" customHeight="1">
      <c r="A239" s="403"/>
      <c r="B239" s="406"/>
      <c r="C239" s="121" t="s">
        <v>281</v>
      </c>
      <c r="D239" s="38"/>
      <c r="E239" s="10" t="s">
        <v>34</v>
      </c>
      <c r="F239" s="10">
        <v>6</v>
      </c>
      <c r="G239" s="10">
        <v>0</v>
      </c>
      <c r="H239" s="6" t="s">
        <v>77</v>
      </c>
      <c r="I239" s="6" t="s">
        <v>195</v>
      </c>
      <c r="J239" s="6" t="s">
        <v>390</v>
      </c>
    </row>
    <row r="240" spans="1:10" ht="18.75" customHeight="1">
      <c r="A240" s="403"/>
      <c r="B240" s="406"/>
      <c r="C240" s="121" t="s">
        <v>282</v>
      </c>
      <c r="D240" s="29"/>
      <c r="E240" s="10" t="s">
        <v>462</v>
      </c>
      <c r="F240" s="10">
        <v>6</v>
      </c>
      <c r="G240" s="10">
        <v>9</v>
      </c>
      <c r="H240" s="6" t="s">
        <v>113</v>
      </c>
      <c r="I240" s="6" t="s">
        <v>195</v>
      </c>
      <c r="J240" s="6" t="s">
        <v>518</v>
      </c>
    </row>
    <row r="241" spans="1:10" ht="27" customHeight="1">
      <c r="A241" s="403"/>
      <c r="B241" s="406"/>
      <c r="C241" s="121" t="s">
        <v>542</v>
      </c>
      <c r="D241" s="29"/>
      <c r="E241" s="10" t="s">
        <v>565</v>
      </c>
      <c r="F241" s="10">
        <v>0</v>
      </c>
      <c r="G241" s="10">
        <v>4</v>
      </c>
      <c r="H241" s="6" t="s">
        <v>77</v>
      </c>
      <c r="I241" s="6" t="s">
        <v>390</v>
      </c>
      <c r="J241" s="6" t="s">
        <v>68</v>
      </c>
    </row>
    <row r="242" spans="1:10" ht="15" customHeight="1">
      <c r="A242" s="403"/>
      <c r="B242" s="406"/>
      <c r="C242" s="121" t="s">
        <v>543</v>
      </c>
      <c r="D242" s="29"/>
      <c r="E242" s="10" t="s">
        <v>464</v>
      </c>
      <c r="F242" s="10">
        <v>0</v>
      </c>
      <c r="G242" s="10">
        <v>5</v>
      </c>
      <c r="H242" s="6" t="s">
        <v>77</v>
      </c>
      <c r="I242" s="6" t="s">
        <v>390</v>
      </c>
      <c r="J242" s="6" t="s">
        <v>98</v>
      </c>
    </row>
    <row r="243" spans="1:10" ht="15" customHeight="1">
      <c r="A243" s="403"/>
      <c r="B243" s="406"/>
      <c r="C243" s="38" t="s">
        <v>121</v>
      </c>
      <c r="D243" s="29">
        <v>3</v>
      </c>
      <c r="E243" s="10"/>
      <c r="F243" s="10"/>
      <c r="G243" s="10"/>
      <c r="H243" s="6"/>
      <c r="I243" s="6"/>
      <c r="J243" s="6"/>
    </row>
    <row r="244" spans="1:10" ht="15" customHeight="1">
      <c r="A244" s="393">
        <v>42</v>
      </c>
      <c r="B244" s="405" t="s">
        <v>283</v>
      </c>
      <c r="C244" s="116" t="s">
        <v>107</v>
      </c>
      <c r="D244" s="38"/>
      <c r="E244" s="34"/>
      <c r="F244" s="97"/>
      <c r="G244" s="97"/>
      <c r="H244" s="34"/>
      <c r="I244" s="34"/>
      <c r="J244" s="34"/>
    </row>
    <row r="245" spans="1:10" ht="15" customHeight="1">
      <c r="A245" s="394"/>
      <c r="B245" s="397"/>
      <c r="C245" s="37" t="s">
        <v>284</v>
      </c>
      <c r="D245" s="100"/>
      <c r="E245" s="34" t="s">
        <v>387</v>
      </c>
      <c r="F245" s="36">
        <v>6</v>
      </c>
      <c r="G245" s="36">
        <v>5</v>
      </c>
      <c r="H245" s="6" t="s">
        <v>174</v>
      </c>
      <c r="I245" s="34">
        <v>4</v>
      </c>
      <c r="J245" s="34">
        <v>6</v>
      </c>
    </row>
    <row r="246" spans="1:10" ht="15" customHeight="1">
      <c r="A246" s="395"/>
      <c r="B246" s="398"/>
      <c r="C246" s="38" t="s">
        <v>121</v>
      </c>
      <c r="D246" s="8">
        <v>1</v>
      </c>
      <c r="E246" s="100"/>
      <c r="F246" s="38"/>
      <c r="G246" s="38"/>
      <c r="H246" s="100"/>
      <c r="I246" s="38"/>
      <c r="J246" s="38"/>
    </row>
    <row r="247" spans="1:10" ht="15" customHeight="1">
      <c r="A247" s="393">
        <v>43</v>
      </c>
      <c r="B247" s="405" t="s">
        <v>285</v>
      </c>
      <c r="C247" s="116" t="s">
        <v>107</v>
      </c>
      <c r="D247" s="100"/>
      <c r="E247" s="6"/>
      <c r="F247" s="6"/>
      <c r="G247" s="6"/>
      <c r="H247" s="6"/>
      <c r="I247" s="6"/>
      <c r="J247" s="6"/>
    </row>
    <row r="248" spans="1:10" ht="27" customHeight="1">
      <c r="A248" s="394"/>
      <c r="B248" s="406"/>
      <c r="C248" s="77" t="s">
        <v>286</v>
      </c>
      <c r="D248" s="100"/>
      <c r="E248" s="6" t="s">
        <v>570</v>
      </c>
      <c r="F248" s="6" t="s">
        <v>68</v>
      </c>
      <c r="G248" s="6" t="s">
        <v>518</v>
      </c>
      <c r="H248" s="6" t="s">
        <v>311</v>
      </c>
      <c r="I248" s="6" t="s">
        <v>195</v>
      </c>
      <c r="J248" s="6" t="s">
        <v>85</v>
      </c>
    </row>
    <row r="249" spans="1:10" ht="15" customHeight="1">
      <c r="A249" s="394"/>
      <c r="B249" s="406"/>
      <c r="C249" s="77" t="s">
        <v>161</v>
      </c>
      <c r="D249" s="100"/>
      <c r="E249" s="6" t="s">
        <v>53</v>
      </c>
      <c r="F249" s="6" t="s">
        <v>68</v>
      </c>
      <c r="G249" s="6" t="s">
        <v>390</v>
      </c>
      <c r="H249" s="6" t="s">
        <v>19</v>
      </c>
      <c r="I249" s="6" t="s">
        <v>195</v>
      </c>
      <c r="J249" s="6" t="s">
        <v>390</v>
      </c>
    </row>
    <row r="250" spans="1:10" ht="15" customHeight="1">
      <c r="A250" s="394"/>
      <c r="B250" s="406"/>
      <c r="C250" s="38" t="s">
        <v>121</v>
      </c>
      <c r="D250" s="38">
        <v>1</v>
      </c>
      <c r="E250" s="34"/>
      <c r="F250" s="97"/>
      <c r="G250" s="97"/>
      <c r="H250" s="38"/>
      <c r="I250" s="38"/>
      <c r="J250" s="38"/>
    </row>
    <row r="251" spans="1:10" ht="17.25" customHeight="1">
      <c r="A251" s="394"/>
      <c r="B251" s="406"/>
      <c r="C251" s="58" t="s">
        <v>122</v>
      </c>
      <c r="D251" s="38"/>
      <c r="E251" s="34"/>
      <c r="F251" s="97"/>
      <c r="G251" s="97"/>
      <c r="H251" s="38"/>
      <c r="I251" s="38"/>
      <c r="J251" s="38"/>
    </row>
    <row r="252" spans="1:10" ht="26.25" customHeight="1">
      <c r="A252" s="394"/>
      <c r="B252" s="406"/>
      <c r="C252" s="37" t="s">
        <v>287</v>
      </c>
      <c r="D252" s="38"/>
      <c r="E252" s="34" t="s">
        <v>544</v>
      </c>
      <c r="F252" s="36">
        <v>4</v>
      </c>
      <c r="G252" s="36">
        <v>7</v>
      </c>
      <c r="H252" s="34" t="s">
        <v>545</v>
      </c>
      <c r="I252" s="34">
        <v>10</v>
      </c>
      <c r="J252" s="34">
        <v>14</v>
      </c>
    </row>
    <row r="253" spans="1:10" ht="19.5" customHeight="1">
      <c r="A253" s="395"/>
      <c r="B253" s="407"/>
      <c r="C253" s="38" t="s">
        <v>124</v>
      </c>
      <c r="D253" s="38">
        <v>1</v>
      </c>
      <c r="E253" s="34"/>
      <c r="F253" s="97"/>
      <c r="G253" s="97"/>
      <c r="H253" s="38"/>
      <c r="I253" s="38"/>
      <c r="J253" s="38"/>
    </row>
    <row r="254" spans="1:10" ht="15" customHeight="1">
      <c r="A254" s="402">
        <v>44</v>
      </c>
      <c r="B254" s="405" t="s">
        <v>10</v>
      </c>
      <c r="C254" s="116" t="s">
        <v>107</v>
      </c>
      <c r="D254" s="100"/>
      <c r="E254" s="34"/>
      <c r="F254" s="34"/>
      <c r="G254" s="34"/>
      <c r="H254" s="34"/>
      <c r="I254" s="36"/>
      <c r="J254" s="36"/>
    </row>
    <row r="255" spans="1:10" ht="24.75" customHeight="1">
      <c r="A255" s="403"/>
      <c r="B255" s="406"/>
      <c r="C255" s="37" t="s">
        <v>288</v>
      </c>
      <c r="D255" s="38"/>
      <c r="E255" s="34" t="s">
        <v>562</v>
      </c>
      <c r="F255" s="42" t="s">
        <v>83</v>
      </c>
      <c r="G255" s="42" t="s">
        <v>83</v>
      </c>
      <c r="H255" s="34" t="s">
        <v>77</v>
      </c>
      <c r="I255" s="34">
        <v>4</v>
      </c>
      <c r="J255" s="34">
        <v>4</v>
      </c>
    </row>
    <row r="256" spans="1:10" ht="42" customHeight="1">
      <c r="A256" s="403"/>
      <c r="B256" s="406"/>
      <c r="C256" s="37" t="s">
        <v>289</v>
      </c>
      <c r="D256" s="38"/>
      <c r="E256" s="34" t="s">
        <v>514</v>
      </c>
      <c r="F256" s="42" t="s">
        <v>83</v>
      </c>
      <c r="G256" s="42" t="s">
        <v>83</v>
      </c>
      <c r="H256" s="34" t="s">
        <v>546</v>
      </c>
      <c r="I256" s="34">
        <v>4</v>
      </c>
      <c r="J256" s="34">
        <v>2</v>
      </c>
    </row>
    <row r="257" spans="1:10" ht="28.5" customHeight="1">
      <c r="A257" s="403"/>
      <c r="B257" s="406"/>
      <c r="C257" s="121" t="s">
        <v>291</v>
      </c>
      <c r="D257" s="29"/>
      <c r="E257" s="10" t="s">
        <v>292</v>
      </c>
      <c r="F257" s="42" t="s">
        <v>83</v>
      </c>
      <c r="G257" s="42" t="s">
        <v>390</v>
      </c>
      <c r="H257" s="36" t="s">
        <v>214</v>
      </c>
      <c r="I257" s="34">
        <v>4</v>
      </c>
      <c r="J257" s="34">
        <v>0</v>
      </c>
    </row>
    <row r="258" spans="1:10" ht="15" customHeight="1">
      <c r="A258" s="403"/>
      <c r="B258" s="406"/>
      <c r="C258" s="38" t="s">
        <v>121</v>
      </c>
      <c r="D258" s="38">
        <v>2</v>
      </c>
      <c r="E258" s="34"/>
      <c r="F258" s="34"/>
      <c r="G258" s="34"/>
      <c r="H258" s="34"/>
      <c r="I258" s="34"/>
      <c r="J258" s="34"/>
    </row>
    <row r="259" spans="1:10" ht="15" customHeight="1">
      <c r="A259" s="393">
        <v>45</v>
      </c>
      <c r="B259" s="405" t="s">
        <v>293</v>
      </c>
      <c r="C259" s="132" t="s">
        <v>107</v>
      </c>
      <c r="D259" s="100"/>
      <c r="E259" s="7"/>
      <c r="F259" s="36"/>
      <c r="G259" s="36"/>
      <c r="H259" s="98"/>
      <c r="I259" s="34"/>
      <c r="J259" s="34"/>
    </row>
    <row r="260" spans="1:10" ht="21.75" customHeight="1">
      <c r="A260" s="394"/>
      <c r="B260" s="406"/>
      <c r="C260" s="77" t="s">
        <v>117</v>
      </c>
      <c r="D260" s="6"/>
      <c r="E260" s="7" t="s">
        <v>294</v>
      </c>
      <c r="F260" s="36">
        <v>7</v>
      </c>
      <c r="G260" s="36">
        <v>0</v>
      </c>
      <c r="H260" s="6" t="s">
        <v>151</v>
      </c>
      <c r="I260" s="34">
        <v>9</v>
      </c>
      <c r="J260" s="34">
        <v>0</v>
      </c>
    </row>
    <row r="261" spans="1:10" ht="15" customHeight="1">
      <c r="A261" s="394"/>
      <c r="B261" s="406"/>
      <c r="C261" s="38" t="s">
        <v>121</v>
      </c>
      <c r="D261" s="38">
        <v>0</v>
      </c>
      <c r="E261" s="34"/>
      <c r="F261" s="97"/>
      <c r="G261" s="97"/>
      <c r="H261" s="38"/>
      <c r="I261" s="38"/>
      <c r="J261" s="38"/>
    </row>
    <row r="262" spans="1:10" ht="15" customHeight="1">
      <c r="A262" s="394"/>
      <c r="B262" s="406"/>
      <c r="C262" s="116" t="s">
        <v>122</v>
      </c>
      <c r="D262" s="100"/>
      <c r="E262" s="7"/>
      <c r="F262" s="36"/>
      <c r="G262" s="36"/>
      <c r="H262" s="98"/>
      <c r="I262" s="34"/>
      <c r="J262" s="34"/>
    </row>
    <row r="263" spans="1:10" ht="15" customHeight="1">
      <c r="A263" s="394"/>
      <c r="B263" s="406"/>
      <c r="C263" s="4" t="s">
        <v>287</v>
      </c>
      <c r="D263" s="8"/>
      <c r="E263" s="34" t="s">
        <v>547</v>
      </c>
      <c r="F263" s="36">
        <v>6</v>
      </c>
      <c r="G263" s="36">
        <v>6</v>
      </c>
      <c r="H263" s="98" t="s">
        <v>229</v>
      </c>
      <c r="I263" s="34">
        <v>11</v>
      </c>
      <c r="J263" s="34">
        <v>9</v>
      </c>
    </row>
    <row r="264" spans="1:10" ht="15" customHeight="1">
      <c r="A264" s="395"/>
      <c r="B264" s="407"/>
      <c r="C264" s="38" t="s">
        <v>124</v>
      </c>
      <c r="D264" s="38">
        <v>1</v>
      </c>
      <c r="E264" s="34"/>
      <c r="F264" s="97"/>
      <c r="G264" s="97"/>
      <c r="H264" s="38"/>
      <c r="I264" s="38"/>
      <c r="J264" s="38"/>
    </row>
    <row r="265" spans="1:10" ht="15" customHeight="1">
      <c r="A265" s="393">
        <v>46</v>
      </c>
      <c r="B265" s="405" t="s">
        <v>295</v>
      </c>
      <c r="C265" s="116" t="s">
        <v>122</v>
      </c>
      <c r="D265" s="38"/>
      <c r="E265" s="34"/>
      <c r="F265" s="97"/>
      <c r="G265" s="97"/>
      <c r="H265" s="38"/>
      <c r="I265" s="38"/>
      <c r="J265" s="38"/>
    </row>
    <row r="266" spans="1:10" ht="15" customHeight="1">
      <c r="A266" s="394"/>
      <c r="B266" s="406"/>
      <c r="C266" s="4" t="s">
        <v>296</v>
      </c>
      <c r="D266" s="100"/>
      <c r="E266" s="98" t="s">
        <v>345</v>
      </c>
      <c r="F266" s="36">
        <v>4</v>
      </c>
      <c r="G266" s="36">
        <v>4</v>
      </c>
      <c r="H266" s="98" t="s">
        <v>247</v>
      </c>
      <c r="I266" s="34">
        <v>12</v>
      </c>
      <c r="J266" s="34">
        <v>7</v>
      </c>
    </row>
    <row r="267" spans="1:10" ht="15.75" customHeight="1">
      <c r="A267" s="395"/>
      <c r="B267" s="407"/>
      <c r="C267" s="38" t="s">
        <v>124</v>
      </c>
      <c r="D267" s="38">
        <v>1</v>
      </c>
      <c r="E267" s="34"/>
      <c r="F267" s="97"/>
      <c r="G267" s="97"/>
      <c r="H267" s="38"/>
      <c r="I267" s="38"/>
      <c r="J267" s="38"/>
    </row>
    <row r="268" spans="1:10" ht="15" customHeight="1">
      <c r="A268" s="393">
        <v>47</v>
      </c>
      <c r="B268" s="405" t="s">
        <v>297</v>
      </c>
      <c r="C268" s="116" t="s">
        <v>107</v>
      </c>
      <c r="D268" s="100"/>
      <c r="E268" s="7"/>
      <c r="F268" s="36"/>
      <c r="G268" s="36"/>
      <c r="H268" s="98"/>
      <c r="I268" s="34"/>
      <c r="J268" s="34"/>
    </row>
    <row r="269" spans="1:10" ht="15" customHeight="1">
      <c r="A269" s="394"/>
      <c r="B269" s="406"/>
      <c r="C269" s="4" t="s">
        <v>134</v>
      </c>
      <c r="D269" s="100"/>
      <c r="E269" s="98" t="s">
        <v>548</v>
      </c>
      <c r="F269" s="36">
        <v>4</v>
      </c>
      <c r="G269" s="36">
        <v>4</v>
      </c>
      <c r="H269" s="98" t="s">
        <v>340</v>
      </c>
      <c r="I269" s="34">
        <v>4</v>
      </c>
      <c r="J269" s="34">
        <v>4</v>
      </c>
    </row>
    <row r="270" spans="1:10" ht="14.25" customHeight="1">
      <c r="A270" s="395"/>
      <c r="B270" s="407"/>
      <c r="C270" s="38" t="s">
        <v>121</v>
      </c>
      <c r="D270" s="38">
        <v>1</v>
      </c>
      <c r="E270" s="34"/>
      <c r="F270" s="97"/>
      <c r="G270" s="97"/>
      <c r="H270" s="38"/>
      <c r="I270" s="38"/>
      <c r="J270" s="38"/>
    </row>
    <row r="271" spans="1:10" ht="15" customHeight="1">
      <c r="A271" s="402">
        <v>48</v>
      </c>
      <c r="B271" s="405" t="s">
        <v>88</v>
      </c>
      <c r="C271" s="116" t="s">
        <v>131</v>
      </c>
      <c r="D271" s="38"/>
      <c r="E271" s="34"/>
      <c r="F271" s="42"/>
      <c r="G271" s="42"/>
      <c r="H271" s="34"/>
      <c r="I271" s="34"/>
      <c r="J271" s="34"/>
    </row>
    <row r="272" spans="1:10" ht="23.25" customHeight="1">
      <c r="A272" s="403"/>
      <c r="B272" s="406"/>
      <c r="C272" s="77" t="s">
        <v>298</v>
      </c>
      <c r="D272" s="38"/>
      <c r="E272" s="34" t="s">
        <v>299</v>
      </c>
      <c r="F272" s="165">
        <v>9</v>
      </c>
      <c r="G272" s="42" t="s">
        <v>518</v>
      </c>
      <c r="H272" s="34" t="s">
        <v>300</v>
      </c>
      <c r="I272" s="42" t="s">
        <v>312</v>
      </c>
      <c r="J272" s="42" t="s">
        <v>312</v>
      </c>
    </row>
    <row r="273" spans="1:10" ht="15" customHeight="1">
      <c r="A273" s="403"/>
      <c r="B273" s="406"/>
      <c r="C273" s="38" t="s">
        <v>133</v>
      </c>
      <c r="D273" s="38">
        <v>1</v>
      </c>
      <c r="E273" s="34"/>
      <c r="F273" s="42"/>
      <c r="G273" s="42"/>
      <c r="H273" s="34"/>
      <c r="I273" s="34"/>
      <c r="J273" s="34"/>
    </row>
    <row r="274" spans="1:10" ht="15" customHeight="1">
      <c r="A274" s="403"/>
      <c r="B274" s="406"/>
      <c r="C274" s="116" t="s">
        <v>107</v>
      </c>
      <c r="D274" s="38"/>
      <c r="E274" s="34"/>
      <c r="F274" s="42"/>
      <c r="G274" s="42"/>
      <c r="H274" s="34"/>
      <c r="I274" s="34"/>
      <c r="J274" s="34"/>
    </row>
    <row r="275" spans="1:10" s="2" customFormat="1" ht="23.25" customHeight="1">
      <c r="A275" s="403"/>
      <c r="B275" s="406"/>
      <c r="C275" s="77" t="s">
        <v>301</v>
      </c>
      <c r="D275" s="37"/>
      <c r="E275" s="34" t="s">
        <v>302</v>
      </c>
      <c r="F275" s="42" t="s">
        <v>195</v>
      </c>
      <c r="G275" s="42" t="s">
        <v>90</v>
      </c>
      <c r="H275" s="34" t="s">
        <v>303</v>
      </c>
      <c r="I275" s="34">
        <v>8</v>
      </c>
      <c r="J275" s="34">
        <v>10</v>
      </c>
    </row>
    <row r="276" spans="1:10" ht="24" customHeight="1">
      <c r="A276" s="403"/>
      <c r="B276" s="406"/>
      <c r="C276" s="39" t="s">
        <v>304</v>
      </c>
      <c r="D276" s="43"/>
      <c r="E276" s="40" t="s">
        <v>290</v>
      </c>
      <c r="F276" s="34">
        <v>5</v>
      </c>
      <c r="G276" s="34">
        <v>0</v>
      </c>
      <c r="H276" s="40" t="s">
        <v>305</v>
      </c>
      <c r="I276" s="40">
        <v>8</v>
      </c>
      <c r="J276" s="40">
        <v>0</v>
      </c>
    </row>
    <row r="277" spans="1:10" ht="23.25" customHeight="1">
      <c r="A277" s="403"/>
      <c r="B277" s="406"/>
      <c r="C277" s="39" t="s">
        <v>306</v>
      </c>
      <c r="D277" s="35"/>
      <c r="E277" s="40" t="s">
        <v>549</v>
      </c>
      <c r="F277" s="36">
        <v>6</v>
      </c>
      <c r="G277" s="36">
        <v>9</v>
      </c>
      <c r="H277" s="40" t="s">
        <v>307</v>
      </c>
      <c r="I277" s="40">
        <v>1</v>
      </c>
      <c r="J277" s="40">
        <v>3</v>
      </c>
    </row>
    <row r="278" spans="1:10" ht="25.5" customHeight="1">
      <c r="A278" s="403"/>
      <c r="B278" s="406"/>
      <c r="C278" s="37" t="s">
        <v>119</v>
      </c>
      <c r="D278" s="35"/>
      <c r="E278" s="40" t="s">
        <v>574</v>
      </c>
      <c r="F278" s="36">
        <v>6</v>
      </c>
      <c r="G278" s="36">
        <v>5</v>
      </c>
      <c r="H278" s="40" t="s">
        <v>114</v>
      </c>
      <c r="I278" s="40">
        <v>4</v>
      </c>
      <c r="J278" s="40">
        <v>2</v>
      </c>
    </row>
    <row r="279" spans="1:10" ht="27.75" customHeight="1">
      <c r="A279" s="403"/>
      <c r="B279" s="406"/>
      <c r="C279" s="37" t="s">
        <v>550</v>
      </c>
      <c r="D279" s="35"/>
      <c r="E279" s="40" t="s">
        <v>575</v>
      </c>
      <c r="F279" s="36"/>
      <c r="G279" s="36"/>
      <c r="H279" s="40" t="s">
        <v>459</v>
      </c>
      <c r="I279" s="40">
        <v>0</v>
      </c>
      <c r="J279" s="40">
        <v>3</v>
      </c>
    </row>
    <row r="280" spans="1:10" ht="15" customHeight="1">
      <c r="A280" s="403"/>
      <c r="B280" s="406"/>
      <c r="C280" s="38" t="s">
        <v>121</v>
      </c>
      <c r="D280" s="38">
        <v>4</v>
      </c>
      <c r="E280" s="34"/>
      <c r="F280" s="34"/>
      <c r="G280" s="34"/>
      <c r="H280" s="38"/>
      <c r="I280" s="38"/>
      <c r="J280" s="38"/>
    </row>
    <row r="281" spans="1:10" ht="15" customHeight="1">
      <c r="A281" s="403"/>
      <c r="B281" s="406"/>
      <c r="C281" s="58" t="s">
        <v>122</v>
      </c>
      <c r="D281" s="38"/>
      <c r="E281" s="34"/>
      <c r="F281" s="34"/>
      <c r="G281" s="34"/>
      <c r="H281" s="34"/>
      <c r="I281" s="36"/>
      <c r="J281" s="36"/>
    </row>
    <row r="282" spans="1:10" ht="27" customHeight="1">
      <c r="A282" s="403"/>
      <c r="B282" s="406"/>
      <c r="C282" s="39" t="s">
        <v>308</v>
      </c>
      <c r="D282" s="36"/>
      <c r="E282" s="40" t="s">
        <v>309</v>
      </c>
      <c r="F282" s="34">
        <v>5</v>
      </c>
      <c r="G282" s="34">
        <v>0</v>
      </c>
      <c r="H282" s="40" t="s">
        <v>310</v>
      </c>
      <c r="I282" s="40">
        <v>14</v>
      </c>
      <c r="J282" s="40">
        <v>0</v>
      </c>
    </row>
    <row r="283" spans="1:10" ht="27.75" customHeight="1">
      <c r="A283" s="403"/>
      <c r="B283" s="406"/>
      <c r="C283" s="39" t="s">
        <v>551</v>
      </c>
      <c r="D283" s="5"/>
      <c r="E283" s="40" t="s">
        <v>552</v>
      </c>
      <c r="F283" s="34">
        <v>0</v>
      </c>
      <c r="G283" s="34">
        <v>4</v>
      </c>
      <c r="H283" s="40" t="s">
        <v>310</v>
      </c>
      <c r="I283" s="40">
        <v>0</v>
      </c>
      <c r="J283" s="40">
        <v>28</v>
      </c>
    </row>
    <row r="284" spans="1:10" ht="15" customHeight="1">
      <c r="A284" s="404"/>
      <c r="B284" s="407"/>
      <c r="C284" s="38" t="s">
        <v>124</v>
      </c>
      <c r="D284" s="38">
        <v>1</v>
      </c>
      <c r="E284" s="34"/>
      <c r="F284" s="34"/>
      <c r="G284" s="34"/>
      <c r="H284" s="34"/>
      <c r="I284" s="36"/>
      <c r="J284" s="36"/>
    </row>
    <row r="285" spans="1:10" ht="15" customHeight="1">
      <c r="A285" s="393">
        <v>49</v>
      </c>
      <c r="B285" s="396" t="s">
        <v>313</v>
      </c>
      <c r="C285" s="116" t="s">
        <v>107</v>
      </c>
      <c r="D285" s="38"/>
      <c r="E285" s="6"/>
      <c r="F285" s="36"/>
      <c r="G285" s="36"/>
      <c r="H285" s="98"/>
      <c r="I285" s="6"/>
      <c r="J285" s="6"/>
    </row>
    <row r="286" spans="1:10" ht="32.25" customHeight="1">
      <c r="A286" s="394"/>
      <c r="B286" s="397"/>
      <c r="C286" s="77" t="s">
        <v>134</v>
      </c>
      <c r="D286" s="100"/>
      <c r="E286" s="6" t="s">
        <v>576</v>
      </c>
      <c r="F286" s="36">
        <v>8</v>
      </c>
      <c r="G286" s="36">
        <v>8</v>
      </c>
      <c r="H286" s="98" t="s">
        <v>240</v>
      </c>
      <c r="I286" s="6" t="s">
        <v>162</v>
      </c>
      <c r="J286" s="6" t="s">
        <v>66</v>
      </c>
    </row>
    <row r="287" spans="1:10" ht="32.25" customHeight="1">
      <c r="A287" s="394"/>
      <c r="B287" s="397"/>
      <c r="C287" s="77" t="s">
        <v>553</v>
      </c>
      <c r="D287" s="100"/>
      <c r="E287" s="6" t="s">
        <v>576</v>
      </c>
      <c r="F287" s="36">
        <v>0</v>
      </c>
      <c r="G287" s="36">
        <v>8</v>
      </c>
      <c r="H287" s="98" t="s">
        <v>240</v>
      </c>
      <c r="I287" s="6" t="s">
        <v>390</v>
      </c>
      <c r="J287" s="6" t="s">
        <v>98</v>
      </c>
    </row>
    <row r="288" spans="1:10" ht="15" customHeight="1">
      <c r="A288" s="395"/>
      <c r="B288" s="398"/>
      <c r="C288" s="38" t="s">
        <v>121</v>
      </c>
      <c r="D288" s="8">
        <v>2</v>
      </c>
      <c r="E288" s="100"/>
      <c r="F288" s="9"/>
      <c r="G288" s="9"/>
      <c r="H288" s="100"/>
      <c r="I288" s="100"/>
      <c r="J288" s="100"/>
    </row>
    <row r="289" spans="1:10" ht="15" customHeight="1">
      <c r="A289" s="170"/>
      <c r="B289" s="171"/>
      <c r="C289" s="58" t="s">
        <v>131</v>
      </c>
      <c r="D289" s="8"/>
      <c r="E289" s="100"/>
      <c r="F289" s="9"/>
      <c r="G289" s="9"/>
      <c r="H289" s="100"/>
      <c r="I289" s="100"/>
      <c r="J289" s="100"/>
    </row>
    <row r="290" spans="1:10" ht="35.25" customHeight="1">
      <c r="A290" s="403">
        <v>50</v>
      </c>
      <c r="B290" s="406" t="s">
        <v>314</v>
      </c>
      <c r="C290" s="37" t="s">
        <v>580</v>
      </c>
      <c r="D290" s="38"/>
      <c r="E290" s="40" t="s">
        <v>581</v>
      </c>
      <c r="F290" s="34">
        <v>5</v>
      </c>
      <c r="G290" s="36">
        <v>0</v>
      </c>
      <c r="H290" s="34" t="s">
        <v>77</v>
      </c>
      <c r="I290" s="6" t="s">
        <v>66</v>
      </c>
      <c r="J290" s="6" t="s">
        <v>390</v>
      </c>
    </row>
    <row r="291" spans="1:10" ht="15" customHeight="1">
      <c r="A291" s="403"/>
      <c r="B291" s="406"/>
      <c r="C291" s="38" t="s">
        <v>133</v>
      </c>
      <c r="D291" s="8">
        <v>0</v>
      </c>
      <c r="E291" s="100"/>
      <c r="F291" s="9"/>
      <c r="G291" s="9"/>
      <c r="H291" s="100"/>
      <c r="I291" s="100"/>
      <c r="J291" s="100"/>
    </row>
    <row r="292" spans="1:10" ht="15" customHeight="1">
      <c r="A292" s="403"/>
      <c r="B292" s="406"/>
      <c r="C292" s="116" t="s">
        <v>107</v>
      </c>
      <c r="D292" s="38"/>
      <c r="E292" s="34"/>
      <c r="F292" s="34"/>
      <c r="G292" s="34"/>
      <c r="H292" s="34"/>
      <c r="I292" s="34"/>
      <c r="J292" s="34"/>
    </row>
    <row r="293" spans="1:10" ht="26.25" customHeight="1">
      <c r="A293" s="403"/>
      <c r="B293" s="406"/>
      <c r="C293" s="37" t="s">
        <v>315</v>
      </c>
      <c r="D293" s="38"/>
      <c r="E293" s="40" t="s">
        <v>561</v>
      </c>
      <c r="F293" s="34">
        <v>5</v>
      </c>
      <c r="G293" s="34">
        <v>6</v>
      </c>
      <c r="H293" s="34" t="s">
        <v>77</v>
      </c>
      <c r="I293" s="34">
        <v>10</v>
      </c>
      <c r="J293" s="34">
        <v>7</v>
      </c>
    </row>
    <row r="294" spans="1:10" ht="15" customHeight="1">
      <c r="A294" s="404"/>
      <c r="B294" s="407"/>
      <c r="C294" s="38" t="s">
        <v>121</v>
      </c>
      <c r="D294" s="38">
        <v>1</v>
      </c>
      <c r="E294" s="34"/>
      <c r="F294" s="97"/>
      <c r="G294" s="97"/>
      <c r="H294" s="38"/>
      <c r="I294" s="38"/>
      <c r="J294" s="38"/>
    </row>
    <row r="295" spans="1:10" ht="15" customHeight="1">
      <c r="A295" s="402">
        <v>51</v>
      </c>
      <c r="B295" s="405" t="s">
        <v>316</v>
      </c>
      <c r="C295" s="116" t="s">
        <v>107</v>
      </c>
      <c r="D295" s="38"/>
      <c r="E295" s="58"/>
      <c r="F295" s="42"/>
      <c r="G295" s="42"/>
      <c r="H295" s="58"/>
      <c r="I295" s="58"/>
      <c r="J295" s="58"/>
    </row>
    <row r="296" spans="1:10" ht="30" customHeight="1">
      <c r="A296" s="403"/>
      <c r="B296" s="406"/>
      <c r="C296" s="37" t="s">
        <v>318</v>
      </c>
      <c r="D296" s="38"/>
      <c r="E296" s="34" t="s">
        <v>61</v>
      </c>
      <c r="F296" s="34">
        <v>4</v>
      </c>
      <c r="G296" s="34">
        <v>0</v>
      </c>
      <c r="H296" s="34" t="s">
        <v>319</v>
      </c>
      <c r="I296" s="34">
        <v>2</v>
      </c>
      <c r="J296" s="34">
        <v>0</v>
      </c>
    </row>
    <row r="297" spans="1:10" ht="15" customHeight="1">
      <c r="A297" s="403"/>
      <c r="B297" s="406"/>
      <c r="C297" s="38" t="s">
        <v>121</v>
      </c>
      <c r="D297" s="38">
        <v>0</v>
      </c>
      <c r="E297" s="34"/>
      <c r="F297" s="34"/>
      <c r="G297" s="34"/>
      <c r="H297" s="34"/>
      <c r="I297" s="34"/>
      <c r="J297" s="34"/>
    </row>
    <row r="298" spans="1:10" ht="15" customHeight="1">
      <c r="A298" s="403"/>
      <c r="B298" s="406"/>
      <c r="C298" s="116" t="s">
        <v>122</v>
      </c>
      <c r="D298" s="100"/>
      <c r="E298" s="98"/>
      <c r="F298" s="10"/>
      <c r="G298" s="10"/>
      <c r="H298" s="98"/>
      <c r="I298" s="98"/>
      <c r="J298" s="98"/>
    </row>
    <row r="299" spans="1:10" ht="24.75" customHeight="1">
      <c r="A299" s="403"/>
      <c r="B299" s="406"/>
      <c r="C299" s="37" t="s">
        <v>223</v>
      </c>
      <c r="D299" s="100"/>
      <c r="E299" s="34" t="s">
        <v>554</v>
      </c>
      <c r="F299" s="34">
        <v>10</v>
      </c>
      <c r="G299" s="34">
        <v>10</v>
      </c>
      <c r="H299" s="34" t="s">
        <v>174</v>
      </c>
      <c r="I299" s="36">
        <v>6</v>
      </c>
      <c r="J299" s="36">
        <v>6</v>
      </c>
    </row>
    <row r="300" spans="1:10" ht="15" customHeight="1">
      <c r="A300" s="404"/>
      <c r="B300" s="407"/>
      <c r="C300" s="38" t="s">
        <v>124</v>
      </c>
      <c r="D300" s="38">
        <v>1</v>
      </c>
      <c r="E300" s="34"/>
      <c r="F300" s="97"/>
      <c r="G300" s="97"/>
      <c r="H300" s="38"/>
      <c r="I300" s="38"/>
      <c r="J300" s="38"/>
    </row>
    <row r="301" spans="1:10" ht="15" customHeight="1">
      <c r="A301" s="7">
        <v>52</v>
      </c>
      <c r="B301" s="385" t="s">
        <v>155</v>
      </c>
      <c r="C301" s="386"/>
      <c r="D301" s="96">
        <f>D273</f>
        <v>1</v>
      </c>
      <c r="E301" s="6"/>
      <c r="F301" s="163"/>
      <c r="G301" s="163"/>
      <c r="H301" s="163"/>
      <c r="I301" s="163"/>
      <c r="J301" s="163"/>
    </row>
    <row r="302" spans="1:10" ht="15" customHeight="1">
      <c r="A302" s="7">
        <v>53</v>
      </c>
      <c r="B302" s="385" t="s">
        <v>156</v>
      </c>
      <c r="C302" s="386"/>
      <c r="D302" s="7">
        <f>D234+D237+D243+D246+D250+D258+D261+D270+D280+D288+D294+D297</f>
        <v>17</v>
      </c>
      <c r="E302" s="6"/>
      <c r="F302" s="163"/>
      <c r="G302" s="163"/>
      <c r="H302" s="163"/>
      <c r="I302" s="163"/>
      <c r="J302" s="163"/>
    </row>
    <row r="303" spans="1:10" ht="15" customHeight="1">
      <c r="A303" s="7">
        <v>54</v>
      </c>
      <c r="B303" s="385" t="s">
        <v>157</v>
      </c>
      <c r="C303" s="386"/>
      <c r="D303" s="96">
        <f>D300+D284+D264+D267+D253</f>
        <v>5</v>
      </c>
      <c r="E303" s="6"/>
      <c r="F303" s="163"/>
      <c r="G303" s="163"/>
      <c r="H303" s="163"/>
      <c r="I303" s="163"/>
      <c r="J303" s="163"/>
    </row>
    <row r="304" spans="1:10" ht="15" customHeight="1">
      <c r="A304" s="36">
        <v>55</v>
      </c>
      <c r="B304" s="38" t="s">
        <v>321</v>
      </c>
      <c r="C304" s="38"/>
      <c r="D304" s="100">
        <f>SUM(D301:D303)</f>
        <v>23</v>
      </c>
      <c r="E304" s="100"/>
      <c r="F304" s="97"/>
      <c r="G304" s="97"/>
      <c r="H304" s="94"/>
      <c r="I304" s="9"/>
      <c r="J304" s="9"/>
    </row>
    <row r="305" spans="1:10" ht="35.25" customHeight="1">
      <c r="A305" s="36">
        <v>56</v>
      </c>
      <c r="B305" s="385" t="s">
        <v>322</v>
      </c>
      <c r="C305" s="386"/>
      <c r="D305" s="98">
        <f>D301+D227+D73</f>
        <v>11</v>
      </c>
      <c r="E305" s="6"/>
      <c r="F305" s="97"/>
      <c r="G305" s="97"/>
      <c r="H305" s="163"/>
      <c r="I305" s="36"/>
      <c r="J305" s="36"/>
    </row>
    <row r="306" spans="1:10" ht="28.5" customHeight="1">
      <c r="A306" s="36">
        <v>57</v>
      </c>
      <c r="B306" s="385" t="s">
        <v>323</v>
      </c>
      <c r="C306" s="386"/>
      <c r="D306" s="93">
        <f>D302+D228+D74</f>
        <v>78</v>
      </c>
      <c r="E306" s="6"/>
      <c r="F306" s="97"/>
      <c r="G306" s="97"/>
      <c r="H306" s="163"/>
      <c r="I306" s="36"/>
      <c r="J306" s="36"/>
    </row>
    <row r="307" spans="1:10" ht="31.5" customHeight="1">
      <c r="A307" s="36">
        <v>58</v>
      </c>
      <c r="B307" s="385" t="s">
        <v>324</v>
      </c>
      <c r="C307" s="389"/>
      <c r="D307" s="98">
        <f>D303+D229+D75</f>
        <v>25</v>
      </c>
      <c r="E307" s="6"/>
      <c r="F307" s="97"/>
      <c r="G307" s="97"/>
      <c r="H307" s="163"/>
      <c r="I307" s="36"/>
      <c r="J307" s="36"/>
    </row>
    <row r="308" spans="1:10" ht="26.25" customHeight="1">
      <c r="A308" s="36">
        <v>59</v>
      </c>
      <c r="B308" s="390" t="s">
        <v>325</v>
      </c>
      <c r="C308" s="391"/>
      <c r="D308" s="133">
        <f>SUM(D305:D307)</f>
        <v>114</v>
      </c>
      <c r="E308" s="100"/>
      <c r="F308" s="97"/>
      <c r="G308" s="97"/>
      <c r="H308" s="94"/>
      <c r="I308" s="9"/>
      <c r="J308" s="9"/>
    </row>
    <row r="309" spans="1:10" ht="15" customHeight="1">
      <c r="A309" s="36">
        <v>60</v>
      </c>
      <c r="B309" s="139"/>
      <c r="C309" s="390" t="s">
        <v>326</v>
      </c>
      <c r="D309" s="392"/>
      <c r="E309" s="392"/>
      <c r="F309" s="392"/>
      <c r="G309" s="392"/>
      <c r="H309" s="391"/>
      <c r="I309" s="140"/>
      <c r="J309" s="140"/>
    </row>
    <row r="310" spans="1:10" ht="15" customHeight="1">
      <c r="A310" s="393">
        <v>61</v>
      </c>
      <c r="B310" s="396" t="s">
        <v>93</v>
      </c>
      <c r="C310" s="116" t="s">
        <v>107</v>
      </c>
      <c r="D310" s="38"/>
      <c r="E310" s="34"/>
      <c r="F310" s="36"/>
      <c r="G310" s="36"/>
      <c r="H310" s="34"/>
      <c r="I310" s="34"/>
      <c r="J310" s="34"/>
    </row>
    <row r="311" spans="1:10" ht="28.5" customHeight="1">
      <c r="A311" s="394"/>
      <c r="B311" s="397"/>
      <c r="C311" s="77" t="s">
        <v>327</v>
      </c>
      <c r="D311" s="100"/>
      <c r="E311" s="34" t="s">
        <v>555</v>
      </c>
      <c r="F311" s="36">
        <v>5</v>
      </c>
      <c r="G311" s="36">
        <v>3</v>
      </c>
      <c r="H311" s="34" t="s">
        <v>19</v>
      </c>
      <c r="I311" s="98" t="s">
        <v>98</v>
      </c>
      <c r="J311" s="98" t="s">
        <v>312</v>
      </c>
    </row>
    <row r="312" spans="1:10" ht="18.75" customHeight="1">
      <c r="A312" s="394"/>
      <c r="B312" s="397"/>
      <c r="C312" s="30" t="s">
        <v>328</v>
      </c>
      <c r="D312" s="203"/>
      <c r="E312" s="34" t="s">
        <v>556</v>
      </c>
      <c r="F312" s="36">
        <v>5</v>
      </c>
      <c r="G312" s="36">
        <v>7</v>
      </c>
      <c r="H312" s="34" t="s">
        <v>329</v>
      </c>
      <c r="I312" s="98" t="s">
        <v>59</v>
      </c>
      <c r="J312" s="98" t="s">
        <v>83</v>
      </c>
    </row>
    <row r="313" spans="1:10" ht="15" customHeight="1">
      <c r="A313" s="395"/>
      <c r="B313" s="398"/>
      <c r="C313" s="38" t="s">
        <v>121</v>
      </c>
      <c r="D313" s="8">
        <v>2</v>
      </c>
      <c r="E313" s="98"/>
      <c r="F313" s="36"/>
      <c r="G313" s="36"/>
      <c r="H313" s="6"/>
      <c r="I313" s="98"/>
      <c r="J313" s="98"/>
    </row>
    <row r="314" spans="1:10" ht="15" customHeight="1">
      <c r="A314" s="393">
        <v>62</v>
      </c>
      <c r="B314" s="399" t="s">
        <v>99</v>
      </c>
      <c r="C314" s="116" t="s">
        <v>107</v>
      </c>
      <c r="D314" s="100"/>
      <c r="E314" s="140"/>
      <c r="F314" s="127"/>
      <c r="G314" s="127"/>
      <c r="H314" s="140"/>
      <c r="I314" s="140"/>
      <c r="J314" s="140"/>
    </row>
    <row r="315" spans="1:10" ht="19.5" customHeight="1">
      <c r="A315" s="394"/>
      <c r="B315" s="400"/>
      <c r="C315" s="37" t="s">
        <v>330</v>
      </c>
      <c r="D315" s="38"/>
      <c r="E315" s="34" t="s">
        <v>544</v>
      </c>
      <c r="F315" s="36">
        <v>5</v>
      </c>
      <c r="G315" s="36">
        <v>7</v>
      </c>
      <c r="H315" s="40" t="s">
        <v>222</v>
      </c>
      <c r="I315" s="34">
        <v>2</v>
      </c>
      <c r="J315" s="34">
        <v>2</v>
      </c>
    </row>
    <row r="316" spans="1:10" ht="28.5" customHeight="1">
      <c r="A316" s="394"/>
      <c r="B316" s="400"/>
      <c r="C316" s="39" t="s">
        <v>331</v>
      </c>
      <c r="D316" s="100"/>
      <c r="E316" s="40" t="s">
        <v>577</v>
      </c>
      <c r="F316" s="40">
        <v>5</v>
      </c>
      <c r="G316" s="40">
        <v>7</v>
      </c>
      <c r="H316" s="40" t="s">
        <v>222</v>
      </c>
      <c r="I316" s="41">
        <v>2</v>
      </c>
      <c r="J316" s="41">
        <v>2</v>
      </c>
    </row>
    <row r="317" spans="1:10" ht="15" customHeight="1">
      <c r="A317" s="395"/>
      <c r="B317" s="401"/>
      <c r="C317" s="38" t="s">
        <v>121</v>
      </c>
      <c r="D317" s="8">
        <v>2</v>
      </c>
      <c r="E317" s="98"/>
      <c r="F317" s="36"/>
      <c r="G317" s="36"/>
      <c r="H317" s="6"/>
      <c r="I317" s="98"/>
      <c r="J317" s="98"/>
    </row>
    <row r="318" spans="1:10" ht="15" customHeight="1">
      <c r="A318" s="393">
        <v>63</v>
      </c>
      <c r="B318" s="396" t="s">
        <v>94</v>
      </c>
      <c r="C318" s="116" t="s">
        <v>131</v>
      </c>
      <c r="D318" s="100"/>
      <c r="E318" s="98"/>
      <c r="F318" s="36"/>
      <c r="G318" s="36"/>
      <c r="H318" s="6"/>
      <c r="I318" s="98"/>
      <c r="J318" s="98"/>
    </row>
    <row r="319" spans="1:10" ht="32.25" customHeight="1">
      <c r="A319" s="394"/>
      <c r="B319" s="397"/>
      <c r="C319" s="77" t="s">
        <v>332</v>
      </c>
      <c r="D319" s="6"/>
      <c r="E319" s="98" t="s">
        <v>333</v>
      </c>
      <c r="F319" s="36">
        <v>15</v>
      </c>
      <c r="G319" s="36"/>
      <c r="H319" s="6" t="s">
        <v>334</v>
      </c>
      <c r="I319" s="98" t="s">
        <v>98</v>
      </c>
      <c r="J319" s="98"/>
    </row>
    <row r="320" spans="1:10" ht="15" customHeight="1">
      <c r="A320" s="394"/>
      <c r="B320" s="397"/>
      <c r="C320" s="38" t="s">
        <v>133</v>
      </c>
      <c r="D320" s="105">
        <v>0</v>
      </c>
      <c r="E320" s="133"/>
      <c r="F320" s="9"/>
      <c r="G320" s="9"/>
      <c r="H320" s="100"/>
      <c r="I320" s="133"/>
      <c r="J320" s="133"/>
    </row>
    <row r="321" spans="1:13" ht="15" customHeight="1">
      <c r="A321" s="36">
        <v>64</v>
      </c>
      <c r="B321" s="385" t="s">
        <v>155</v>
      </c>
      <c r="C321" s="386"/>
      <c r="D321" s="93">
        <f>D320</f>
        <v>0</v>
      </c>
      <c r="E321" s="98"/>
      <c r="F321" s="36"/>
      <c r="G321" s="36"/>
      <c r="H321" s="6"/>
      <c r="I321" s="98"/>
      <c r="J321" s="98"/>
    </row>
    <row r="322" spans="1:13" ht="15" customHeight="1">
      <c r="A322" s="36">
        <v>65</v>
      </c>
      <c r="B322" s="385" t="s">
        <v>156</v>
      </c>
      <c r="C322" s="386"/>
      <c r="D322" s="36">
        <f>D317+D313</f>
        <v>4</v>
      </c>
      <c r="E322" s="98"/>
      <c r="F322" s="36"/>
      <c r="G322" s="36"/>
      <c r="H322" s="6"/>
      <c r="I322" s="98"/>
      <c r="J322" s="98"/>
    </row>
    <row r="323" spans="1:13" ht="15" customHeight="1">
      <c r="A323" s="36">
        <v>66</v>
      </c>
      <c r="B323" s="385" t="s">
        <v>336</v>
      </c>
      <c r="C323" s="386"/>
      <c r="D323" s="100">
        <f>D322+D321</f>
        <v>4</v>
      </c>
      <c r="E323" s="98"/>
      <c r="F323" s="36"/>
      <c r="G323" s="36"/>
      <c r="H323" s="98"/>
      <c r="I323" s="98"/>
      <c r="J323" s="98"/>
    </row>
    <row r="324" spans="1:13" ht="15" customHeight="1">
      <c r="A324" s="36">
        <v>67</v>
      </c>
      <c r="B324" s="385" t="s">
        <v>155</v>
      </c>
      <c r="C324" s="386"/>
      <c r="D324" s="98">
        <f>D321+D301+D227+D73</f>
        <v>11</v>
      </c>
      <c r="E324" s="36"/>
      <c r="F324" s="36"/>
      <c r="G324" s="36"/>
      <c r="H324" s="6"/>
      <c r="I324" s="36"/>
      <c r="J324" s="36"/>
    </row>
    <row r="325" spans="1:13" ht="15" customHeight="1">
      <c r="A325" s="36">
        <v>68</v>
      </c>
      <c r="B325" s="385" t="s">
        <v>156</v>
      </c>
      <c r="C325" s="386"/>
      <c r="D325" s="98">
        <f>D322+D306</f>
        <v>82</v>
      </c>
      <c r="E325" s="36"/>
      <c r="F325" s="36"/>
      <c r="G325" s="36"/>
      <c r="H325" s="6"/>
      <c r="I325" s="36"/>
      <c r="J325" s="36"/>
    </row>
    <row r="326" spans="1:13" ht="15" customHeight="1">
      <c r="A326" s="36">
        <v>69</v>
      </c>
      <c r="B326" s="385" t="s">
        <v>157</v>
      </c>
      <c r="C326" s="386"/>
      <c r="D326" s="98">
        <f>D303+D229+D75</f>
        <v>25</v>
      </c>
      <c r="E326" s="36"/>
      <c r="F326" s="36"/>
      <c r="G326" s="36"/>
      <c r="H326" s="6"/>
      <c r="I326" s="36"/>
      <c r="J326" s="36"/>
    </row>
    <row r="327" spans="1:13" ht="15" customHeight="1">
      <c r="A327" s="36">
        <v>70</v>
      </c>
      <c r="B327" s="38" t="s">
        <v>104</v>
      </c>
      <c r="C327" s="38"/>
      <c r="D327" s="133">
        <f>SUM(D324:D326)</f>
        <v>118</v>
      </c>
      <c r="E327" s="36"/>
      <c r="F327" s="36"/>
      <c r="G327" s="36"/>
      <c r="H327" s="34"/>
      <c r="I327" s="36"/>
      <c r="J327" s="36"/>
    </row>
    <row r="328" spans="1:13" ht="22.5" customHeight="1">
      <c r="A328" s="134"/>
      <c r="B328" s="141"/>
      <c r="C328" s="142"/>
      <c r="D328" s="135"/>
      <c r="E328" s="134"/>
      <c r="F328" s="134"/>
      <c r="G328" s="134"/>
      <c r="H328" s="134"/>
      <c r="I328" s="134"/>
      <c r="J328" s="134"/>
      <c r="K328" s="137"/>
      <c r="L328" s="137"/>
      <c r="M328" s="138"/>
    </row>
    <row r="329" spans="1:13" s="85" customFormat="1" ht="24.75" customHeight="1">
      <c r="A329" s="144"/>
      <c r="B329" s="145"/>
      <c r="C329" s="146"/>
      <c r="D329" s="147"/>
      <c r="E329" s="80"/>
      <c r="F329" s="80"/>
      <c r="G329" s="80"/>
      <c r="H329" s="80"/>
      <c r="I329" s="80"/>
      <c r="J329" s="80"/>
      <c r="K329" s="80"/>
      <c r="L329" s="80"/>
      <c r="M329" s="206"/>
    </row>
    <row r="330" spans="1:13" s="85" customFormat="1" ht="39" customHeight="1">
      <c r="A330" s="144"/>
      <c r="B330" s="145"/>
      <c r="C330" s="146"/>
      <c r="D330" s="147"/>
      <c r="E330" s="80"/>
      <c r="F330" s="80"/>
      <c r="G330" s="80"/>
      <c r="H330" s="387"/>
      <c r="I330" s="387"/>
      <c r="J330" s="160"/>
      <c r="K330" s="153"/>
      <c r="L330" s="80"/>
      <c r="M330" s="206"/>
    </row>
    <row r="331" spans="1:13" s="14" customFormat="1" ht="20.25" customHeight="1">
      <c r="A331" s="79"/>
      <c r="B331" s="61"/>
      <c r="C331" s="148"/>
      <c r="D331" s="149"/>
      <c r="E331" s="150"/>
      <c r="F331" s="150"/>
      <c r="G331" s="150"/>
      <c r="H331" s="150"/>
      <c r="I331" s="151"/>
      <c r="J331" s="151"/>
      <c r="K331" s="150"/>
      <c r="L331" s="150"/>
      <c r="M331" s="204"/>
    </row>
    <row r="332" spans="1:13" s="85" customFormat="1" ht="24.75" customHeight="1">
      <c r="A332" s="144"/>
      <c r="B332" s="145"/>
      <c r="C332" s="152"/>
      <c r="D332" s="147"/>
      <c r="E332" s="80"/>
      <c r="F332" s="80"/>
      <c r="G332" s="80"/>
      <c r="H332" s="80"/>
      <c r="I332" s="80"/>
      <c r="J332" s="80"/>
      <c r="K332" s="153"/>
      <c r="L332" s="153"/>
      <c r="M332" s="206"/>
    </row>
    <row r="333" spans="1:13" s="85" customFormat="1" ht="24.75" customHeight="1">
      <c r="A333" s="144"/>
      <c r="B333" s="145"/>
      <c r="C333" s="154"/>
      <c r="D333" s="155"/>
      <c r="E333" s="80"/>
      <c r="F333" s="80"/>
      <c r="G333" s="80"/>
      <c r="H333" s="80"/>
      <c r="I333" s="156"/>
      <c r="J333" s="156"/>
      <c r="K333" s="80"/>
      <c r="L333" s="80"/>
      <c r="M333" s="206"/>
    </row>
    <row r="334" spans="1:13">
      <c r="A334" s="134"/>
      <c r="B334" s="157"/>
      <c r="C334" s="136"/>
      <c r="D334" s="158"/>
      <c r="E334" s="136"/>
      <c r="F334" s="136"/>
      <c r="G334" s="136"/>
      <c r="H334" s="136"/>
      <c r="I334" s="136"/>
      <c r="J334" s="138"/>
    </row>
    <row r="335" spans="1:13">
      <c r="A335" s="134"/>
      <c r="B335" s="157"/>
      <c r="C335" s="136"/>
      <c r="D335" s="158"/>
      <c r="E335" s="136"/>
      <c r="F335" s="136"/>
      <c r="G335" s="136"/>
      <c r="H335" s="136"/>
      <c r="I335" s="136"/>
      <c r="J335" s="138"/>
    </row>
    <row r="336" spans="1:13">
      <c r="A336" s="134"/>
      <c r="B336" s="157"/>
      <c r="C336" s="136"/>
      <c r="D336" s="158"/>
      <c r="E336" s="136"/>
      <c r="F336" s="136"/>
      <c r="G336" s="136"/>
      <c r="H336" s="136"/>
      <c r="I336" s="136"/>
      <c r="J336" s="138"/>
    </row>
    <row r="337" spans="1:10">
      <c r="A337" s="134"/>
      <c r="B337" s="157"/>
      <c r="C337" s="136"/>
      <c r="D337" s="158"/>
      <c r="E337" s="136"/>
      <c r="F337" s="136"/>
      <c r="G337" s="136"/>
      <c r="H337" s="136"/>
      <c r="I337" s="136"/>
      <c r="J337" s="138"/>
    </row>
  </sheetData>
  <mergeCells count="236">
    <mergeCell ref="Z2:AA2"/>
    <mergeCell ref="AB2:AC2"/>
    <mergeCell ref="N2:O2"/>
    <mergeCell ref="P2:Q2"/>
    <mergeCell ref="R2:S2"/>
    <mergeCell ref="T2:U2"/>
    <mergeCell ref="V2:W2"/>
    <mergeCell ref="A2:C2"/>
    <mergeCell ref="E2:G2"/>
    <mergeCell ref="K2:M2"/>
    <mergeCell ref="X2:Y2"/>
    <mergeCell ref="AJ2:AK2"/>
    <mergeCell ref="AL2:AM2"/>
    <mergeCell ref="AN2:AO2"/>
    <mergeCell ref="AP2:AQ2"/>
    <mergeCell ref="AR2:AS2"/>
    <mergeCell ref="AT2:AU2"/>
    <mergeCell ref="AD2:AE2"/>
    <mergeCell ref="AF2:AG2"/>
    <mergeCell ref="AH2:AI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DD2:DE2"/>
    <mergeCell ref="DF2:DG2"/>
    <mergeCell ref="DH2:DI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EB2:EC2"/>
    <mergeCell ref="ED2:EE2"/>
    <mergeCell ref="EF2:EG2"/>
    <mergeCell ref="EH2:EI2"/>
    <mergeCell ref="EJ2:EK2"/>
    <mergeCell ref="EL2:EM2"/>
    <mergeCell ref="DP2:DQ2"/>
    <mergeCell ref="DR2:DS2"/>
    <mergeCell ref="DT2:DU2"/>
    <mergeCell ref="DV2:DW2"/>
    <mergeCell ref="DX2:DY2"/>
    <mergeCell ref="DZ2:EA2"/>
    <mergeCell ref="EZ2:FA2"/>
    <mergeCell ref="FB2:FC2"/>
    <mergeCell ref="FD2:FE2"/>
    <mergeCell ref="FF2:FG2"/>
    <mergeCell ref="FH2:FI2"/>
    <mergeCell ref="FJ2:FK2"/>
    <mergeCell ref="EN2:EO2"/>
    <mergeCell ref="EP2:EQ2"/>
    <mergeCell ref="ER2:ES2"/>
    <mergeCell ref="ET2:EU2"/>
    <mergeCell ref="EV2:EW2"/>
    <mergeCell ref="EX2:EY2"/>
    <mergeCell ref="HX2:HY2"/>
    <mergeCell ref="HZ2:IA2"/>
    <mergeCell ref="HH2:HI2"/>
    <mergeCell ref="HJ2:HK2"/>
    <mergeCell ref="HL2:HM2"/>
    <mergeCell ref="HN2:HO2"/>
    <mergeCell ref="HP2:HQ2"/>
    <mergeCell ref="HR2:HS2"/>
    <mergeCell ref="GV2:GW2"/>
    <mergeCell ref="GX2:GY2"/>
    <mergeCell ref="GZ2:HA2"/>
    <mergeCell ref="HB2:HC2"/>
    <mergeCell ref="HD2:HE2"/>
    <mergeCell ref="HF2:HG2"/>
    <mergeCell ref="A59:A63"/>
    <mergeCell ref="B59:B63"/>
    <mergeCell ref="A64:A72"/>
    <mergeCell ref="B64:B72"/>
    <mergeCell ref="HT2:HU2"/>
    <mergeCell ref="HV2:HW2"/>
    <mergeCell ref="GJ2:GK2"/>
    <mergeCell ref="GL2:GM2"/>
    <mergeCell ref="GN2:GO2"/>
    <mergeCell ref="GP2:GQ2"/>
    <mergeCell ref="GR2:GS2"/>
    <mergeCell ref="GT2:GU2"/>
    <mergeCell ref="FX2:FY2"/>
    <mergeCell ref="FZ2:GA2"/>
    <mergeCell ref="GB2:GC2"/>
    <mergeCell ref="GD2:GE2"/>
    <mergeCell ref="GF2:GG2"/>
    <mergeCell ref="GH2:GI2"/>
    <mergeCell ref="FL2:FM2"/>
    <mergeCell ref="FN2:FO2"/>
    <mergeCell ref="FP2:FQ2"/>
    <mergeCell ref="FR2:FS2"/>
    <mergeCell ref="FT2:FU2"/>
    <mergeCell ref="FV2:FW2"/>
    <mergeCell ref="A7:A8"/>
    <mergeCell ref="B7:B8"/>
    <mergeCell ref="C7:C8"/>
    <mergeCell ref="D7:D8"/>
    <mergeCell ref="E7:E8"/>
    <mergeCell ref="F7:G7"/>
    <mergeCell ref="H7:H8"/>
    <mergeCell ref="I7:J7"/>
    <mergeCell ref="A47:A55"/>
    <mergeCell ref="B47:B58"/>
    <mergeCell ref="A56:A58"/>
    <mergeCell ref="B10:C10"/>
    <mergeCell ref="A11:A27"/>
    <mergeCell ref="B11:B27"/>
    <mergeCell ref="A28:A35"/>
    <mergeCell ref="B28:B35"/>
    <mergeCell ref="A36:A40"/>
    <mergeCell ref="B36:B40"/>
    <mergeCell ref="A41:A46"/>
    <mergeCell ref="B41:B46"/>
    <mergeCell ref="B73:C73"/>
    <mergeCell ref="B74:C74"/>
    <mergeCell ref="B75:C75"/>
    <mergeCell ref="B77:C77"/>
    <mergeCell ref="A78:A85"/>
    <mergeCell ref="B78:B85"/>
    <mergeCell ref="A86:A88"/>
    <mergeCell ref="B86:B88"/>
    <mergeCell ref="A89:A97"/>
    <mergeCell ref="B89:B97"/>
    <mergeCell ref="A98:A102"/>
    <mergeCell ref="B98:B102"/>
    <mergeCell ref="A103:A109"/>
    <mergeCell ref="B103:B109"/>
    <mergeCell ref="A110:A113"/>
    <mergeCell ref="B110:B113"/>
    <mergeCell ref="A114:A126"/>
    <mergeCell ref="B114:B126"/>
    <mergeCell ref="A127:A137"/>
    <mergeCell ref="B127:B137"/>
    <mergeCell ref="A138:A154"/>
    <mergeCell ref="B138:B154"/>
    <mergeCell ref="A155:A158"/>
    <mergeCell ref="B155:B158"/>
    <mergeCell ref="A159:A163"/>
    <mergeCell ref="B159:B163"/>
    <mergeCell ref="A164:A173"/>
    <mergeCell ref="B164:B173"/>
    <mergeCell ref="A174:A181"/>
    <mergeCell ref="B174:B181"/>
    <mergeCell ref="A182:A187"/>
    <mergeCell ref="B182:B187"/>
    <mergeCell ref="A188:A190"/>
    <mergeCell ref="B188:B190"/>
    <mergeCell ref="A191:A193"/>
    <mergeCell ref="B191:B193"/>
    <mergeCell ref="A194:A200"/>
    <mergeCell ref="B194:B200"/>
    <mergeCell ref="A201:A205"/>
    <mergeCell ref="B201:B205"/>
    <mergeCell ref="A206:A217"/>
    <mergeCell ref="B206:B217"/>
    <mergeCell ref="A218:A226"/>
    <mergeCell ref="B218:B226"/>
    <mergeCell ref="B227:C227"/>
    <mergeCell ref="B228:C228"/>
    <mergeCell ref="B229:C229"/>
    <mergeCell ref="A232:A234"/>
    <mergeCell ref="B232:B234"/>
    <mergeCell ref="A235:A237"/>
    <mergeCell ref="B235:B237"/>
    <mergeCell ref="A238:A243"/>
    <mergeCell ref="B238:B243"/>
    <mergeCell ref="A244:A246"/>
    <mergeCell ref="B244:B246"/>
    <mergeCell ref="A247:A253"/>
    <mergeCell ref="B247:B253"/>
    <mergeCell ref="A254:A258"/>
    <mergeCell ref="B254:B258"/>
    <mergeCell ref="B303:C303"/>
    <mergeCell ref="B305:C305"/>
    <mergeCell ref="B306:C306"/>
    <mergeCell ref="A259:A264"/>
    <mergeCell ref="B259:B264"/>
    <mergeCell ref="A265:A267"/>
    <mergeCell ref="B265:B267"/>
    <mergeCell ref="A268:A270"/>
    <mergeCell ref="B268:B270"/>
    <mergeCell ref="A271:A284"/>
    <mergeCell ref="B271:B284"/>
    <mergeCell ref="A285:A288"/>
    <mergeCell ref="B285:B288"/>
    <mergeCell ref="B290:B294"/>
    <mergeCell ref="A290:A294"/>
    <mergeCell ref="A3:M3"/>
    <mergeCell ref="A4:M4"/>
    <mergeCell ref="B321:C321"/>
    <mergeCell ref="B322:C322"/>
    <mergeCell ref="B323:C323"/>
    <mergeCell ref="B324:C324"/>
    <mergeCell ref="B325:C325"/>
    <mergeCell ref="B326:C326"/>
    <mergeCell ref="H330:I330"/>
    <mergeCell ref="A6:M6"/>
    <mergeCell ref="A5:M5"/>
    <mergeCell ref="B307:C307"/>
    <mergeCell ref="B308:C308"/>
    <mergeCell ref="C309:H309"/>
    <mergeCell ref="A310:A313"/>
    <mergeCell ref="B310:B313"/>
    <mergeCell ref="A314:A317"/>
    <mergeCell ref="B314:B317"/>
    <mergeCell ref="A318:A320"/>
    <mergeCell ref="B318:B320"/>
    <mergeCell ref="A295:A300"/>
    <mergeCell ref="B295:B300"/>
    <mergeCell ref="B301:C301"/>
    <mergeCell ref="B302:C302"/>
  </mergeCells>
  <pageMargins left="0.39370078740157483" right="0.19685039370078741" top="0.62992125984251968" bottom="0.39370078740157483" header="0" footer="0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A132"/>
  <sheetViews>
    <sheetView showWhiteSpace="0" topLeftCell="A16" zoomScaleNormal="100" workbookViewId="0">
      <selection activeCell="D35" sqref="D35"/>
    </sheetView>
  </sheetViews>
  <sheetFormatPr defaultColWidth="9.125" defaultRowHeight="12.75"/>
  <cols>
    <col min="1" max="1" width="4" style="80" customWidth="1"/>
    <col min="2" max="2" width="16" style="60" customWidth="1"/>
    <col min="3" max="3" width="37" style="15" customWidth="1"/>
    <col min="4" max="4" width="7" style="27" customWidth="1"/>
    <col min="5" max="5" width="13" style="17" customWidth="1"/>
    <col min="6" max="6" width="5.75" style="17" customWidth="1"/>
    <col min="7" max="7" width="5" style="17" customWidth="1"/>
    <col min="8" max="8" width="14.625" style="16" customWidth="1"/>
    <col min="9" max="9" width="5.75" style="17" customWidth="1"/>
    <col min="10" max="10" width="6.125" style="15" customWidth="1"/>
    <col min="11" max="11" width="12.625" style="14" customWidth="1"/>
    <col min="12" max="12" width="10.375" style="18" customWidth="1"/>
    <col min="13" max="13" width="14.75" style="18" customWidth="1"/>
    <col min="14" max="255" width="9.125" style="18"/>
    <col min="256" max="256" width="5.125" style="18" customWidth="1"/>
    <col min="257" max="257" width="19.625" style="18" customWidth="1"/>
    <col min="258" max="258" width="42.375" style="18" customWidth="1"/>
    <col min="259" max="264" width="15.625" style="18" customWidth="1"/>
    <col min="265" max="265" width="18.875" style="18" customWidth="1"/>
    <col min="266" max="266" width="13.625" style="18" customWidth="1"/>
    <col min="267" max="267" width="12.375" style="18" customWidth="1"/>
    <col min="268" max="268" width="13.375" style="18" customWidth="1"/>
    <col min="269" max="269" width="13" style="18" customWidth="1"/>
    <col min="270" max="511" width="9.125" style="18"/>
    <col min="512" max="512" width="5.125" style="18" customWidth="1"/>
    <col min="513" max="513" width="19.625" style="18" customWidth="1"/>
    <col min="514" max="514" width="42.375" style="18" customWidth="1"/>
    <col min="515" max="520" width="15.625" style="18" customWidth="1"/>
    <col min="521" max="521" width="18.875" style="18" customWidth="1"/>
    <col min="522" max="522" width="13.625" style="18" customWidth="1"/>
    <col min="523" max="523" width="12.375" style="18" customWidth="1"/>
    <col min="524" max="524" width="13.375" style="18" customWidth="1"/>
    <col min="525" max="525" width="13" style="18" customWidth="1"/>
    <col min="526" max="767" width="9.125" style="18"/>
    <col min="768" max="768" width="5.125" style="18" customWidth="1"/>
    <col min="769" max="769" width="19.625" style="18" customWidth="1"/>
    <col min="770" max="770" width="42.375" style="18" customWidth="1"/>
    <col min="771" max="776" width="15.625" style="18" customWidth="1"/>
    <col min="777" max="777" width="18.875" style="18" customWidth="1"/>
    <col min="778" max="778" width="13.625" style="18" customWidth="1"/>
    <col min="779" max="779" width="12.375" style="18" customWidth="1"/>
    <col min="780" max="780" width="13.375" style="18" customWidth="1"/>
    <col min="781" max="781" width="13" style="18" customWidth="1"/>
    <col min="782" max="1023" width="9.125" style="18"/>
    <col min="1024" max="1024" width="5.125" style="18" customWidth="1"/>
    <col min="1025" max="1025" width="19.625" style="18" customWidth="1"/>
    <col min="1026" max="1026" width="42.375" style="18" customWidth="1"/>
    <col min="1027" max="1032" width="15.625" style="18" customWidth="1"/>
    <col min="1033" max="1033" width="18.875" style="18" customWidth="1"/>
    <col min="1034" max="1034" width="13.625" style="18" customWidth="1"/>
    <col min="1035" max="1035" width="12.375" style="18" customWidth="1"/>
    <col min="1036" max="1036" width="13.375" style="18" customWidth="1"/>
    <col min="1037" max="1037" width="13" style="18" customWidth="1"/>
    <col min="1038" max="1279" width="9.125" style="18"/>
    <col min="1280" max="1280" width="5.125" style="18" customWidth="1"/>
    <col min="1281" max="1281" width="19.625" style="18" customWidth="1"/>
    <col min="1282" max="1282" width="42.375" style="18" customWidth="1"/>
    <col min="1283" max="1288" width="15.625" style="18" customWidth="1"/>
    <col min="1289" max="1289" width="18.875" style="18" customWidth="1"/>
    <col min="1290" max="1290" width="13.625" style="18" customWidth="1"/>
    <col min="1291" max="1291" width="12.375" style="18" customWidth="1"/>
    <col min="1292" max="1292" width="13.375" style="18" customWidth="1"/>
    <col min="1293" max="1293" width="13" style="18" customWidth="1"/>
    <col min="1294" max="1535" width="9.125" style="18"/>
    <col min="1536" max="1536" width="5.125" style="18" customWidth="1"/>
    <col min="1537" max="1537" width="19.625" style="18" customWidth="1"/>
    <col min="1538" max="1538" width="42.375" style="18" customWidth="1"/>
    <col min="1539" max="1544" width="15.625" style="18" customWidth="1"/>
    <col min="1545" max="1545" width="18.875" style="18" customWidth="1"/>
    <col min="1546" max="1546" width="13.625" style="18" customWidth="1"/>
    <col min="1547" max="1547" width="12.375" style="18" customWidth="1"/>
    <col min="1548" max="1548" width="13.375" style="18" customWidth="1"/>
    <col min="1549" max="1549" width="13" style="18" customWidth="1"/>
    <col min="1550" max="1791" width="9.125" style="18"/>
    <col min="1792" max="1792" width="5.125" style="18" customWidth="1"/>
    <col min="1793" max="1793" width="19.625" style="18" customWidth="1"/>
    <col min="1794" max="1794" width="42.375" style="18" customWidth="1"/>
    <col min="1795" max="1800" width="15.625" style="18" customWidth="1"/>
    <col min="1801" max="1801" width="18.875" style="18" customWidth="1"/>
    <col min="1802" max="1802" width="13.625" style="18" customWidth="1"/>
    <col min="1803" max="1803" width="12.375" style="18" customWidth="1"/>
    <col min="1804" max="1804" width="13.375" style="18" customWidth="1"/>
    <col min="1805" max="1805" width="13" style="18" customWidth="1"/>
    <col min="1806" max="2047" width="9.125" style="18"/>
    <col min="2048" max="2048" width="5.125" style="18" customWidth="1"/>
    <col min="2049" max="2049" width="19.625" style="18" customWidth="1"/>
    <col min="2050" max="2050" width="42.375" style="18" customWidth="1"/>
    <col min="2051" max="2056" width="15.625" style="18" customWidth="1"/>
    <col min="2057" max="2057" width="18.875" style="18" customWidth="1"/>
    <col min="2058" max="2058" width="13.625" style="18" customWidth="1"/>
    <col min="2059" max="2059" width="12.375" style="18" customWidth="1"/>
    <col min="2060" max="2060" width="13.375" style="18" customWidth="1"/>
    <col min="2061" max="2061" width="13" style="18" customWidth="1"/>
    <col min="2062" max="2303" width="9.125" style="18"/>
    <col min="2304" max="2304" width="5.125" style="18" customWidth="1"/>
    <col min="2305" max="2305" width="19.625" style="18" customWidth="1"/>
    <col min="2306" max="2306" width="42.375" style="18" customWidth="1"/>
    <col min="2307" max="2312" width="15.625" style="18" customWidth="1"/>
    <col min="2313" max="2313" width="18.875" style="18" customWidth="1"/>
    <col min="2314" max="2314" width="13.625" style="18" customWidth="1"/>
    <col min="2315" max="2315" width="12.375" style="18" customWidth="1"/>
    <col min="2316" max="2316" width="13.375" style="18" customWidth="1"/>
    <col min="2317" max="2317" width="13" style="18" customWidth="1"/>
    <col min="2318" max="2559" width="9.125" style="18"/>
    <col min="2560" max="2560" width="5.125" style="18" customWidth="1"/>
    <col min="2561" max="2561" width="19.625" style="18" customWidth="1"/>
    <col min="2562" max="2562" width="42.375" style="18" customWidth="1"/>
    <col min="2563" max="2568" width="15.625" style="18" customWidth="1"/>
    <col min="2569" max="2569" width="18.875" style="18" customWidth="1"/>
    <col min="2570" max="2570" width="13.625" style="18" customWidth="1"/>
    <col min="2571" max="2571" width="12.375" style="18" customWidth="1"/>
    <col min="2572" max="2572" width="13.375" style="18" customWidth="1"/>
    <col min="2573" max="2573" width="13" style="18" customWidth="1"/>
    <col min="2574" max="2815" width="9.125" style="18"/>
    <col min="2816" max="2816" width="5.125" style="18" customWidth="1"/>
    <col min="2817" max="2817" width="19.625" style="18" customWidth="1"/>
    <col min="2818" max="2818" width="42.375" style="18" customWidth="1"/>
    <col min="2819" max="2824" width="15.625" style="18" customWidth="1"/>
    <col min="2825" max="2825" width="18.875" style="18" customWidth="1"/>
    <col min="2826" max="2826" width="13.625" style="18" customWidth="1"/>
    <col min="2827" max="2827" width="12.375" style="18" customWidth="1"/>
    <col min="2828" max="2828" width="13.375" style="18" customWidth="1"/>
    <col min="2829" max="2829" width="13" style="18" customWidth="1"/>
    <col min="2830" max="3071" width="9.125" style="18"/>
    <col min="3072" max="3072" width="5.125" style="18" customWidth="1"/>
    <col min="3073" max="3073" width="19.625" style="18" customWidth="1"/>
    <col min="3074" max="3074" width="42.375" style="18" customWidth="1"/>
    <col min="3075" max="3080" width="15.625" style="18" customWidth="1"/>
    <col min="3081" max="3081" width="18.875" style="18" customWidth="1"/>
    <col min="3082" max="3082" width="13.625" style="18" customWidth="1"/>
    <col min="3083" max="3083" width="12.375" style="18" customWidth="1"/>
    <col min="3084" max="3084" width="13.375" style="18" customWidth="1"/>
    <col min="3085" max="3085" width="13" style="18" customWidth="1"/>
    <col min="3086" max="3327" width="9.125" style="18"/>
    <col min="3328" max="3328" width="5.125" style="18" customWidth="1"/>
    <col min="3329" max="3329" width="19.625" style="18" customWidth="1"/>
    <col min="3330" max="3330" width="42.375" style="18" customWidth="1"/>
    <col min="3331" max="3336" width="15.625" style="18" customWidth="1"/>
    <col min="3337" max="3337" width="18.875" style="18" customWidth="1"/>
    <col min="3338" max="3338" width="13.625" style="18" customWidth="1"/>
    <col min="3339" max="3339" width="12.375" style="18" customWidth="1"/>
    <col min="3340" max="3340" width="13.375" style="18" customWidth="1"/>
    <col min="3341" max="3341" width="13" style="18" customWidth="1"/>
    <col min="3342" max="3583" width="9.125" style="18"/>
    <col min="3584" max="3584" width="5.125" style="18" customWidth="1"/>
    <col min="3585" max="3585" width="19.625" style="18" customWidth="1"/>
    <col min="3586" max="3586" width="42.375" style="18" customWidth="1"/>
    <col min="3587" max="3592" width="15.625" style="18" customWidth="1"/>
    <col min="3593" max="3593" width="18.875" style="18" customWidth="1"/>
    <col min="3594" max="3594" width="13.625" style="18" customWidth="1"/>
    <col min="3595" max="3595" width="12.375" style="18" customWidth="1"/>
    <col min="3596" max="3596" width="13.375" style="18" customWidth="1"/>
    <col min="3597" max="3597" width="13" style="18" customWidth="1"/>
    <col min="3598" max="3839" width="9.125" style="18"/>
    <col min="3840" max="3840" width="5.125" style="18" customWidth="1"/>
    <col min="3841" max="3841" width="19.625" style="18" customWidth="1"/>
    <col min="3842" max="3842" width="42.375" style="18" customWidth="1"/>
    <col min="3843" max="3848" width="15.625" style="18" customWidth="1"/>
    <col min="3849" max="3849" width="18.875" style="18" customWidth="1"/>
    <col min="3850" max="3850" width="13.625" style="18" customWidth="1"/>
    <col min="3851" max="3851" width="12.375" style="18" customWidth="1"/>
    <col min="3852" max="3852" width="13.375" style="18" customWidth="1"/>
    <col min="3853" max="3853" width="13" style="18" customWidth="1"/>
    <col min="3854" max="4095" width="9.125" style="18"/>
    <col min="4096" max="4096" width="5.125" style="18" customWidth="1"/>
    <col min="4097" max="4097" width="19.625" style="18" customWidth="1"/>
    <col min="4098" max="4098" width="42.375" style="18" customWidth="1"/>
    <col min="4099" max="4104" width="15.625" style="18" customWidth="1"/>
    <col min="4105" max="4105" width="18.875" style="18" customWidth="1"/>
    <col min="4106" max="4106" width="13.625" style="18" customWidth="1"/>
    <col min="4107" max="4107" width="12.375" style="18" customWidth="1"/>
    <col min="4108" max="4108" width="13.375" style="18" customWidth="1"/>
    <col min="4109" max="4109" width="13" style="18" customWidth="1"/>
    <col min="4110" max="4351" width="9.125" style="18"/>
    <col min="4352" max="4352" width="5.125" style="18" customWidth="1"/>
    <col min="4353" max="4353" width="19.625" style="18" customWidth="1"/>
    <col min="4354" max="4354" width="42.375" style="18" customWidth="1"/>
    <col min="4355" max="4360" width="15.625" style="18" customWidth="1"/>
    <col min="4361" max="4361" width="18.875" style="18" customWidth="1"/>
    <col min="4362" max="4362" width="13.625" style="18" customWidth="1"/>
    <col min="4363" max="4363" width="12.375" style="18" customWidth="1"/>
    <col min="4364" max="4364" width="13.375" style="18" customWidth="1"/>
    <col min="4365" max="4365" width="13" style="18" customWidth="1"/>
    <col min="4366" max="4607" width="9.125" style="18"/>
    <col min="4608" max="4608" width="5.125" style="18" customWidth="1"/>
    <col min="4609" max="4609" width="19.625" style="18" customWidth="1"/>
    <col min="4610" max="4610" width="42.375" style="18" customWidth="1"/>
    <col min="4611" max="4616" width="15.625" style="18" customWidth="1"/>
    <col min="4617" max="4617" width="18.875" style="18" customWidth="1"/>
    <col min="4618" max="4618" width="13.625" style="18" customWidth="1"/>
    <col min="4619" max="4619" width="12.375" style="18" customWidth="1"/>
    <col min="4620" max="4620" width="13.375" style="18" customWidth="1"/>
    <col min="4621" max="4621" width="13" style="18" customWidth="1"/>
    <col min="4622" max="4863" width="9.125" style="18"/>
    <col min="4864" max="4864" width="5.125" style="18" customWidth="1"/>
    <col min="4865" max="4865" width="19.625" style="18" customWidth="1"/>
    <col min="4866" max="4866" width="42.375" style="18" customWidth="1"/>
    <col min="4867" max="4872" width="15.625" style="18" customWidth="1"/>
    <col min="4873" max="4873" width="18.875" style="18" customWidth="1"/>
    <col min="4874" max="4874" width="13.625" style="18" customWidth="1"/>
    <col min="4875" max="4875" width="12.375" style="18" customWidth="1"/>
    <col min="4876" max="4876" width="13.375" style="18" customWidth="1"/>
    <col min="4877" max="4877" width="13" style="18" customWidth="1"/>
    <col min="4878" max="5119" width="9.125" style="18"/>
    <col min="5120" max="5120" width="5.125" style="18" customWidth="1"/>
    <col min="5121" max="5121" width="19.625" style="18" customWidth="1"/>
    <col min="5122" max="5122" width="42.375" style="18" customWidth="1"/>
    <col min="5123" max="5128" width="15.625" style="18" customWidth="1"/>
    <col min="5129" max="5129" width="18.875" style="18" customWidth="1"/>
    <col min="5130" max="5130" width="13.625" style="18" customWidth="1"/>
    <col min="5131" max="5131" width="12.375" style="18" customWidth="1"/>
    <col min="5132" max="5132" width="13.375" style="18" customWidth="1"/>
    <col min="5133" max="5133" width="13" style="18" customWidth="1"/>
    <col min="5134" max="5375" width="9.125" style="18"/>
    <col min="5376" max="5376" width="5.125" style="18" customWidth="1"/>
    <col min="5377" max="5377" width="19.625" style="18" customWidth="1"/>
    <col min="5378" max="5378" width="42.375" style="18" customWidth="1"/>
    <col min="5379" max="5384" width="15.625" style="18" customWidth="1"/>
    <col min="5385" max="5385" width="18.875" style="18" customWidth="1"/>
    <col min="5386" max="5386" width="13.625" style="18" customWidth="1"/>
    <col min="5387" max="5387" width="12.375" style="18" customWidth="1"/>
    <col min="5388" max="5388" width="13.375" style="18" customWidth="1"/>
    <col min="5389" max="5389" width="13" style="18" customWidth="1"/>
    <col min="5390" max="5631" width="9.125" style="18"/>
    <col min="5632" max="5632" width="5.125" style="18" customWidth="1"/>
    <col min="5633" max="5633" width="19.625" style="18" customWidth="1"/>
    <col min="5634" max="5634" width="42.375" style="18" customWidth="1"/>
    <col min="5635" max="5640" width="15.625" style="18" customWidth="1"/>
    <col min="5641" max="5641" width="18.875" style="18" customWidth="1"/>
    <col min="5642" max="5642" width="13.625" style="18" customWidth="1"/>
    <col min="5643" max="5643" width="12.375" style="18" customWidth="1"/>
    <col min="5644" max="5644" width="13.375" style="18" customWidth="1"/>
    <col min="5645" max="5645" width="13" style="18" customWidth="1"/>
    <col min="5646" max="5887" width="9.125" style="18"/>
    <col min="5888" max="5888" width="5.125" style="18" customWidth="1"/>
    <col min="5889" max="5889" width="19.625" style="18" customWidth="1"/>
    <col min="5890" max="5890" width="42.375" style="18" customWidth="1"/>
    <col min="5891" max="5896" width="15.625" style="18" customWidth="1"/>
    <col min="5897" max="5897" width="18.875" style="18" customWidth="1"/>
    <col min="5898" max="5898" width="13.625" style="18" customWidth="1"/>
    <col min="5899" max="5899" width="12.375" style="18" customWidth="1"/>
    <col min="5900" max="5900" width="13.375" style="18" customWidth="1"/>
    <col min="5901" max="5901" width="13" style="18" customWidth="1"/>
    <col min="5902" max="6143" width="9.125" style="18"/>
    <col min="6144" max="6144" width="5.125" style="18" customWidth="1"/>
    <col min="6145" max="6145" width="19.625" style="18" customWidth="1"/>
    <col min="6146" max="6146" width="42.375" style="18" customWidth="1"/>
    <col min="6147" max="6152" width="15.625" style="18" customWidth="1"/>
    <col min="6153" max="6153" width="18.875" style="18" customWidth="1"/>
    <col min="6154" max="6154" width="13.625" style="18" customWidth="1"/>
    <col min="6155" max="6155" width="12.375" style="18" customWidth="1"/>
    <col min="6156" max="6156" width="13.375" style="18" customWidth="1"/>
    <col min="6157" max="6157" width="13" style="18" customWidth="1"/>
    <col min="6158" max="6399" width="9.125" style="18"/>
    <col min="6400" max="6400" width="5.125" style="18" customWidth="1"/>
    <col min="6401" max="6401" width="19.625" style="18" customWidth="1"/>
    <col min="6402" max="6402" width="42.375" style="18" customWidth="1"/>
    <col min="6403" max="6408" width="15.625" style="18" customWidth="1"/>
    <col min="6409" max="6409" width="18.875" style="18" customWidth="1"/>
    <col min="6410" max="6410" width="13.625" style="18" customWidth="1"/>
    <col min="6411" max="6411" width="12.375" style="18" customWidth="1"/>
    <col min="6412" max="6412" width="13.375" style="18" customWidth="1"/>
    <col min="6413" max="6413" width="13" style="18" customWidth="1"/>
    <col min="6414" max="6655" width="9.125" style="18"/>
    <col min="6656" max="6656" width="5.125" style="18" customWidth="1"/>
    <col min="6657" max="6657" width="19.625" style="18" customWidth="1"/>
    <col min="6658" max="6658" width="42.375" style="18" customWidth="1"/>
    <col min="6659" max="6664" width="15.625" style="18" customWidth="1"/>
    <col min="6665" max="6665" width="18.875" style="18" customWidth="1"/>
    <col min="6666" max="6666" width="13.625" style="18" customWidth="1"/>
    <col min="6667" max="6667" width="12.375" style="18" customWidth="1"/>
    <col min="6668" max="6668" width="13.375" style="18" customWidth="1"/>
    <col min="6669" max="6669" width="13" style="18" customWidth="1"/>
    <col min="6670" max="6911" width="9.125" style="18"/>
    <col min="6912" max="6912" width="5.125" style="18" customWidth="1"/>
    <col min="6913" max="6913" width="19.625" style="18" customWidth="1"/>
    <col min="6914" max="6914" width="42.375" style="18" customWidth="1"/>
    <col min="6915" max="6920" width="15.625" style="18" customWidth="1"/>
    <col min="6921" max="6921" width="18.875" style="18" customWidth="1"/>
    <col min="6922" max="6922" width="13.625" style="18" customWidth="1"/>
    <col min="6923" max="6923" width="12.375" style="18" customWidth="1"/>
    <col min="6924" max="6924" width="13.375" style="18" customWidth="1"/>
    <col min="6925" max="6925" width="13" style="18" customWidth="1"/>
    <col min="6926" max="7167" width="9.125" style="18"/>
    <col min="7168" max="7168" width="5.125" style="18" customWidth="1"/>
    <col min="7169" max="7169" width="19.625" style="18" customWidth="1"/>
    <col min="7170" max="7170" width="42.375" style="18" customWidth="1"/>
    <col min="7171" max="7176" width="15.625" style="18" customWidth="1"/>
    <col min="7177" max="7177" width="18.875" style="18" customWidth="1"/>
    <col min="7178" max="7178" width="13.625" style="18" customWidth="1"/>
    <col min="7179" max="7179" width="12.375" style="18" customWidth="1"/>
    <col min="7180" max="7180" width="13.375" style="18" customWidth="1"/>
    <col min="7181" max="7181" width="13" style="18" customWidth="1"/>
    <col min="7182" max="7423" width="9.125" style="18"/>
    <col min="7424" max="7424" width="5.125" style="18" customWidth="1"/>
    <col min="7425" max="7425" width="19.625" style="18" customWidth="1"/>
    <col min="7426" max="7426" width="42.375" style="18" customWidth="1"/>
    <col min="7427" max="7432" width="15.625" style="18" customWidth="1"/>
    <col min="7433" max="7433" width="18.875" style="18" customWidth="1"/>
    <col min="7434" max="7434" width="13.625" style="18" customWidth="1"/>
    <col min="7435" max="7435" width="12.375" style="18" customWidth="1"/>
    <col min="7436" max="7436" width="13.375" style="18" customWidth="1"/>
    <col min="7437" max="7437" width="13" style="18" customWidth="1"/>
    <col min="7438" max="7679" width="9.125" style="18"/>
    <col min="7680" max="7680" width="5.125" style="18" customWidth="1"/>
    <col min="7681" max="7681" width="19.625" style="18" customWidth="1"/>
    <col min="7682" max="7682" width="42.375" style="18" customWidth="1"/>
    <col min="7683" max="7688" width="15.625" style="18" customWidth="1"/>
    <col min="7689" max="7689" width="18.875" style="18" customWidth="1"/>
    <col min="7690" max="7690" width="13.625" style="18" customWidth="1"/>
    <col min="7691" max="7691" width="12.375" style="18" customWidth="1"/>
    <col min="7692" max="7692" width="13.375" style="18" customWidth="1"/>
    <col min="7693" max="7693" width="13" style="18" customWidth="1"/>
    <col min="7694" max="7935" width="9.125" style="18"/>
    <col min="7936" max="7936" width="5.125" style="18" customWidth="1"/>
    <col min="7937" max="7937" width="19.625" style="18" customWidth="1"/>
    <col min="7938" max="7938" width="42.375" style="18" customWidth="1"/>
    <col min="7939" max="7944" width="15.625" style="18" customWidth="1"/>
    <col min="7945" max="7945" width="18.875" style="18" customWidth="1"/>
    <col min="7946" max="7946" width="13.625" style="18" customWidth="1"/>
    <col min="7947" max="7947" width="12.375" style="18" customWidth="1"/>
    <col min="7948" max="7948" width="13.375" style="18" customWidth="1"/>
    <col min="7949" max="7949" width="13" style="18" customWidth="1"/>
    <col min="7950" max="8191" width="9.125" style="18"/>
    <col min="8192" max="8192" width="5.125" style="18" customWidth="1"/>
    <col min="8193" max="8193" width="19.625" style="18" customWidth="1"/>
    <col min="8194" max="8194" width="42.375" style="18" customWidth="1"/>
    <col min="8195" max="8200" width="15.625" style="18" customWidth="1"/>
    <col min="8201" max="8201" width="18.875" style="18" customWidth="1"/>
    <col min="8202" max="8202" width="13.625" style="18" customWidth="1"/>
    <col min="8203" max="8203" width="12.375" style="18" customWidth="1"/>
    <col min="8204" max="8204" width="13.375" style="18" customWidth="1"/>
    <col min="8205" max="8205" width="13" style="18" customWidth="1"/>
    <col min="8206" max="8447" width="9.125" style="18"/>
    <col min="8448" max="8448" width="5.125" style="18" customWidth="1"/>
    <col min="8449" max="8449" width="19.625" style="18" customWidth="1"/>
    <col min="8450" max="8450" width="42.375" style="18" customWidth="1"/>
    <col min="8451" max="8456" width="15.625" style="18" customWidth="1"/>
    <col min="8457" max="8457" width="18.875" style="18" customWidth="1"/>
    <col min="8458" max="8458" width="13.625" style="18" customWidth="1"/>
    <col min="8459" max="8459" width="12.375" style="18" customWidth="1"/>
    <col min="8460" max="8460" width="13.375" style="18" customWidth="1"/>
    <col min="8461" max="8461" width="13" style="18" customWidth="1"/>
    <col min="8462" max="8703" width="9.125" style="18"/>
    <col min="8704" max="8704" width="5.125" style="18" customWidth="1"/>
    <col min="8705" max="8705" width="19.625" style="18" customWidth="1"/>
    <col min="8706" max="8706" width="42.375" style="18" customWidth="1"/>
    <col min="8707" max="8712" width="15.625" style="18" customWidth="1"/>
    <col min="8713" max="8713" width="18.875" style="18" customWidth="1"/>
    <col min="8714" max="8714" width="13.625" style="18" customWidth="1"/>
    <col min="8715" max="8715" width="12.375" style="18" customWidth="1"/>
    <col min="8716" max="8716" width="13.375" style="18" customWidth="1"/>
    <col min="8717" max="8717" width="13" style="18" customWidth="1"/>
    <col min="8718" max="8959" width="9.125" style="18"/>
    <col min="8960" max="8960" width="5.125" style="18" customWidth="1"/>
    <col min="8961" max="8961" width="19.625" style="18" customWidth="1"/>
    <col min="8962" max="8962" width="42.375" style="18" customWidth="1"/>
    <col min="8963" max="8968" width="15.625" style="18" customWidth="1"/>
    <col min="8969" max="8969" width="18.875" style="18" customWidth="1"/>
    <col min="8970" max="8970" width="13.625" style="18" customWidth="1"/>
    <col min="8971" max="8971" width="12.375" style="18" customWidth="1"/>
    <col min="8972" max="8972" width="13.375" style="18" customWidth="1"/>
    <col min="8973" max="8973" width="13" style="18" customWidth="1"/>
    <col min="8974" max="9215" width="9.125" style="18"/>
    <col min="9216" max="9216" width="5.125" style="18" customWidth="1"/>
    <col min="9217" max="9217" width="19.625" style="18" customWidth="1"/>
    <col min="9218" max="9218" width="42.375" style="18" customWidth="1"/>
    <col min="9219" max="9224" width="15.625" style="18" customWidth="1"/>
    <col min="9225" max="9225" width="18.875" style="18" customWidth="1"/>
    <col min="9226" max="9226" width="13.625" style="18" customWidth="1"/>
    <col min="9227" max="9227" width="12.375" style="18" customWidth="1"/>
    <col min="9228" max="9228" width="13.375" style="18" customWidth="1"/>
    <col min="9229" max="9229" width="13" style="18" customWidth="1"/>
    <col min="9230" max="9471" width="9.125" style="18"/>
    <col min="9472" max="9472" width="5.125" style="18" customWidth="1"/>
    <col min="9473" max="9473" width="19.625" style="18" customWidth="1"/>
    <col min="9474" max="9474" width="42.375" style="18" customWidth="1"/>
    <col min="9475" max="9480" width="15.625" style="18" customWidth="1"/>
    <col min="9481" max="9481" width="18.875" style="18" customWidth="1"/>
    <col min="9482" max="9482" width="13.625" style="18" customWidth="1"/>
    <col min="9483" max="9483" width="12.375" style="18" customWidth="1"/>
    <col min="9484" max="9484" width="13.375" style="18" customWidth="1"/>
    <col min="9485" max="9485" width="13" style="18" customWidth="1"/>
    <col min="9486" max="9727" width="9.125" style="18"/>
    <col min="9728" max="9728" width="5.125" style="18" customWidth="1"/>
    <col min="9729" max="9729" width="19.625" style="18" customWidth="1"/>
    <col min="9730" max="9730" width="42.375" style="18" customWidth="1"/>
    <col min="9731" max="9736" width="15.625" style="18" customWidth="1"/>
    <col min="9737" max="9737" width="18.875" style="18" customWidth="1"/>
    <col min="9738" max="9738" width="13.625" style="18" customWidth="1"/>
    <col min="9739" max="9739" width="12.375" style="18" customWidth="1"/>
    <col min="9740" max="9740" width="13.375" style="18" customWidth="1"/>
    <col min="9741" max="9741" width="13" style="18" customWidth="1"/>
    <col min="9742" max="9983" width="9.125" style="18"/>
    <col min="9984" max="9984" width="5.125" style="18" customWidth="1"/>
    <col min="9985" max="9985" width="19.625" style="18" customWidth="1"/>
    <col min="9986" max="9986" width="42.375" style="18" customWidth="1"/>
    <col min="9987" max="9992" width="15.625" style="18" customWidth="1"/>
    <col min="9993" max="9993" width="18.875" style="18" customWidth="1"/>
    <col min="9994" max="9994" width="13.625" style="18" customWidth="1"/>
    <col min="9995" max="9995" width="12.375" style="18" customWidth="1"/>
    <col min="9996" max="9996" width="13.375" style="18" customWidth="1"/>
    <col min="9997" max="9997" width="13" style="18" customWidth="1"/>
    <col min="9998" max="10239" width="9.125" style="18"/>
    <col min="10240" max="10240" width="5.125" style="18" customWidth="1"/>
    <col min="10241" max="10241" width="19.625" style="18" customWidth="1"/>
    <col min="10242" max="10242" width="42.375" style="18" customWidth="1"/>
    <col min="10243" max="10248" width="15.625" style="18" customWidth="1"/>
    <col min="10249" max="10249" width="18.875" style="18" customWidth="1"/>
    <col min="10250" max="10250" width="13.625" style="18" customWidth="1"/>
    <col min="10251" max="10251" width="12.375" style="18" customWidth="1"/>
    <col min="10252" max="10252" width="13.375" style="18" customWidth="1"/>
    <col min="10253" max="10253" width="13" style="18" customWidth="1"/>
    <col min="10254" max="10495" width="9.125" style="18"/>
    <col min="10496" max="10496" width="5.125" style="18" customWidth="1"/>
    <col min="10497" max="10497" width="19.625" style="18" customWidth="1"/>
    <col min="10498" max="10498" width="42.375" style="18" customWidth="1"/>
    <col min="10499" max="10504" width="15.625" style="18" customWidth="1"/>
    <col min="10505" max="10505" width="18.875" style="18" customWidth="1"/>
    <col min="10506" max="10506" width="13.625" style="18" customWidth="1"/>
    <col min="10507" max="10507" width="12.375" style="18" customWidth="1"/>
    <col min="10508" max="10508" width="13.375" style="18" customWidth="1"/>
    <col min="10509" max="10509" width="13" style="18" customWidth="1"/>
    <col min="10510" max="10751" width="9.125" style="18"/>
    <col min="10752" max="10752" width="5.125" style="18" customWidth="1"/>
    <col min="10753" max="10753" width="19.625" style="18" customWidth="1"/>
    <col min="10754" max="10754" width="42.375" style="18" customWidth="1"/>
    <col min="10755" max="10760" width="15.625" style="18" customWidth="1"/>
    <col min="10761" max="10761" width="18.875" style="18" customWidth="1"/>
    <col min="10762" max="10762" width="13.625" style="18" customWidth="1"/>
    <col min="10763" max="10763" width="12.375" style="18" customWidth="1"/>
    <col min="10764" max="10764" width="13.375" style="18" customWidth="1"/>
    <col min="10765" max="10765" width="13" style="18" customWidth="1"/>
    <col min="10766" max="11007" width="9.125" style="18"/>
    <col min="11008" max="11008" width="5.125" style="18" customWidth="1"/>
    <col min="11009" max="11009" width="19.625" style="18" customWidth="1"/>
    <col min="11010" max="11010" width="42.375" style="18" customWidth="1"/>
    <col min="11011" max="11016" width="15.625" style="18" customWidth="1"/>
    <col min="11017" max="11017" width="18.875" style="18" customWidth="1"/>
    <col min="11018" max="11018" width="13.625" style="18" customWidth="1"/>
    <col min="11019" max="11019" width="12.375" style="18" customWidth="1"/>
    <col min="11020" max="11020" width="13.375" style="18" customWidth="1"/>
    <col min="11021" max="11021" width="13" style="18" customWidth="1"/>
    <col min="11022" max="11263" width="9.125" style="18"/>
    <col min="11264" max="11264" width="5.125" style="18" customWidth="1"/>
    <col min="11265" max="11265" width="19.625" style="18" customWidth="1"/>
    <col min="11266" max="11266" width="42.375" style="18" customWidth="1"/>
    <col min="11267" max="11272" width="15.625" style="18" customWidth="1"/>
    <col min="11273" max="11273" width="18.875" style="18" customWidth="1"/>
    <col min="11274" max="11274" width="13.625" style="18" customWidth="1"/>
    <col min="11275" max="11275" width="12.375" style="18" customWidth="1"/>
    <col min="11276" max="11276" width="13.375" style="18" customWidth="1"/>
    <col min="11277" max="11277" width="13" style="18" customWidth="1"/>
    <col min="11278" max="11519" width="9.125" style="18"/>
    <col min="11520" max="11520" width="5.125" style="18" customWidth="1"/>
    <col min="11521" max="11521" width="19.625" style="18" customWidth="1"/>
    <col min="11522" max="11522" width="42.375" style="18" customWidth="1"/>
    <col min="11523" max="11528" width="15.625" style="18" customWidth="1"/>
    <col min="11529" max="11529" width="18.875" style="18" customWidth="1"/>
    <col min="11530" max="11530" width="13.625" style="18" customWidth="1"/>
    <col min="11531" max="11531" width="12.375" style="18" customWidth="1"/>
    <col min="11532" max="11532" width="13.375" style="18" customWidth="1"/>
    <col min="11533" max="11533" width="13" style="18" customWidth="1"/>
    <col min="11534" max="11775" width="9.125" style="18"/>
    <col min="11776" max="11776" width="5.125" style="18" customWidth="1"/>
    <col min="11777" max="11777" width="19.625" style="18" customWidth="1"/>
    <col min="11778" max="11778" width="42.375" style="18" customWidth="1"/>
    <col min="11779" max="11784" width="15.625" style="18" customWidth="1"/>
    <col min="11785" max="11785" width="18.875" style="18" customWidth="1"/>
    <col min="11786" max="11786" width="13.625" style="18" customWidth="1"/>
    <col min="11787" max="11787" width="12.375" style="18" customWidth="1"/>
    <col min="11788" max="11788" width="13.375" style="18" customWidth="1"/>
    <col min="11789" max="11789" width="13" style="18" customWidth="1"/>
    <col min="11790" max="12031" width="9.125" style="18"/>
    <col min="12032" max="12032" width="5.125" style="18" customWidth="1"/>
    <col min="12033" max="12033" width="19.625" style="18" customWidth="1"/>
    <col min="12034" max="12034" width="42.375" style="18" customWidth="1"/>
    <col min="12035" max="12040" width="15.625" style="18" customWidth="1"/>
    <col min="12041" max="12041" width="18.875" style="18" customWidth="1"/>
    <col min="12042" max="12042" width="13.625" style="18" customWidth="1"/>
    <col min="12043" max="12043" width="12.375" style="18" customWidth="1"/>
    <col min="12044" max="12044" width="13.375" style="18" customWidth="1"/>
    <col min="12045" max="12045" width="13" style="18" customWidth="1"/>
    <col min="12046" max="12287" width="9.125" style="18"/>
    <col min="12288" max="12288" width="5.125" style="18" customWidth="1"/>
    <col min="12289" max="12289" width="19.625" style="18" customWidth="1"/>
    <col min="12290" max="12290" width="42.375" style="18" customWidth="1"/>
    <col min="12291" max="12296" width="15.625" style="18" customWidth="1"/>
    <col min="12297" max="12297" width="18.875" style="18" customWidth="1"/>
    <col min="12298" max="12298" width="13.625" style="18" customWidth="1"/>
    <col min="12299" max="12299" width="12.375" style="18" customWidth="1"/>
    <col min="12300" max="12300" width="13.375" style="18" customWidth="1"/>
    <col min="12301" max="12301" width="13" style="18" customWidth="1"/>
    <col min="12302" max="12543" width="9.125" style="18"/>
    <col min="12544" max="12544" width="5.125" style="18" customWidth="1"/>
    <col min="12545" max="12545" width="19.625" style="18" customWidth="1"/>
    <col min="12546" max="12546" width="42.375" style="18" customWidth="1"/>
    <col min="12547" max="12552" width="15.625" style="18" customWidth="1"/>
    <col min="12553" max="12553" width="18.875" style="18" customWidth="1"/>
    <col min="12554" max="12554" width="13.625" style="18" customWidth="1"/>
    <col min="12555" max="12555" width="12.375" style="18" customWidth="1"/>
    <col min="12556" max="12556" width="13.375" style="18" customWidth="1"/>
    <col min="12557" max="12557" width="13" style="18" customWidth="1"/>
    <col min="12558" max="12799" width="9.125" style="18"/>
    <col min="12800" max="12800" width="5.125" style="18" customWidth="1"/>
    <col min="12801" max="12801" width="19.625" style="18" customWidth="1"/>
    <col min="12802" max="12802" width="42.375" style="18" customWidth="1"/>
    <col min="12803" max="12808" width="15.625" style="18" customWidth="1"/>
    <col min="12809" max="12809" width="18.875" style="18" customWidth="1"/>
    <col min="12810" max="12810" width="13.625" style="18" customWidth="1"/>
    <col min="12811" max="12811" width="12.375" style="18" customWidth="1"/>
    <col min="12812" max="12812" width="13.375" style="18" customWidth="1"/>
    <col min="12813" max="12813" width="13" style="18" customWidth="1"/>
    <col min="12814" max="13055" width="9.125" style="18"/>
    <col min="13056" max="13056" width="5.125" style="18" customWidth="1"/>
    <col min="13057" max="13057" width="19.625" style="18" customWidth="1"/>
    <col min="13058" max="13058" width="42.375" style="18" customWidth="1"/>
    <col min="13059" max="13064" width="15.625" style="18" customWidth="1"/>
    <col min="13065" max="13065" width="18.875" style="18" customWidth="1"/>
    <col min="13066" max="13066" width="13.625" style="18" customWidth="1"/>
    <col min="13067" max="13067" width="12.375" style="18" customWidth="1"/>
    <col min="13068" max="13068" width="13.375" style="18" customWidth="1"/>
    <col min="13069" max="13069" width="13" style="18" customWidth="1"/>
    <col min="13070" max="13311" width="9.125" style="18"/>
    <col min="13312" max="13312" width="5.125" style="18" customWidth="1"/>
    <col min="13313" max="13313" width="19.625" style="18" customWidth="1"/>
    <col min="13314" max="13314" width="42.375" style="18" customWidth="1"/>
    <col min="13315" max="13320" width="15.625" style="18" customWidth="1"/>
    <col min="13321" max="13321" width="18.875" style="18" customWidth="1"/>
    <col min="13322" max="13322" width="13.625" style="18" customWidth="1"/>
    <col min="13323" max="13323" width="12.375" style="18" customWidth="1"/>
    <col min="13324" max="13324" width="13.375" style="18" customWidth="1"/>
    <col min="13325" max="13325" width="13" style="18" customWidth="1"/>
    <col min="13326" max="13567" width="9.125" style="18"/>
    <col min="13568" max="13568" width="5.125" style="18" customWidth="1"/>
    <col min="13569" max="13569" width="19.625" style="18" customWidth="1"/>
    <col min="13570" max="13570" width="42.375" style="18" customWidth="1"/>
    <col min="13571" max="13576" width="15.625" style="18" customWidth="1"/>
    <col min="13577" max="13577" width="18.875" style="18" customWidth="1"/>
    <col min="13578" max="13578" width="13.625" style="18" customWidth="1"/>
    <col min="13579" max="13579" width="12.375" style="18" customWidth="1"/>
    <col min="13580" max="13580" width="13.375" style="18" customWidth="1"/>
    <col min="13581" max="13581" width="13" style="18" customWidth="1"/>
    <col min="13582" max="13823" width="9.125" style="18"/>
    <col min="13824" max="13824" width="5.125" style="18" customWidth="1"/>
    <col min="13825" max="13825" width="19.625" style="18" customWidth="1"/>
    <col min="13826" max="13826" width="42.375" style="18" customWidth="1"/>
    <col min="13827" max="13832" width="15.625" style="18" customWidth="1"/>
    <col min="13833" max="13833" width="18.875" style="18" customWidth="1"/>
    <col min="13834" max="13834" width="13.625" style="18" customWidth="1"/>
    <col min="13835" max="13835" width="12.375" style="18" customWidth="1"/>
    <col min="13836" max="13836" width="13.375" style="18" customWidth="1"/>
    <col min="13837" max="13837" width="13" style="18" customWidth="1"/>
    <col min="13838" max="14079" width="9.125" style="18"/>
    <col min="14080" max="14080" width="5.125" style="18" customWidth="1"/>
    <col min="14081" max="14081" width="19.625" style="18" customWidth="1"/>
    <col min="14082" max="14082" width="42.375" style="18" customWidth="1"/>
    <col min="14083" max="14088" width="15.625" style="18" customWidth="1"/>
    <col min="14089" max="14089" width="18.875" style="18" customWidth="1"/>
    <col min="14090" max="14090" width="13.625" style="18" customWidth="1"/>
    <col min="14091" max="14091" width="12.375" style="18" customWidth="1"/>
    <col min="14092" max="14092" width="13.375" style="18" customWidth="1"/>
    <col min="14093" max="14093" width="13" style="18" customWidth="1"/>
    <col min="14094" max="14335" width="9.125" style="18"/>
    <col min="14336" max="14336" width="5.125" style="18" customWidth="1"/>
    <col min="14337" max="14337" width="19.625" style="18" customWidth="1"/>
    <col min="14338" max="14338" width="42.375" style="18" customWidth="1"/>
    <col min="14339" max="14344" width="15.625" style="18" customWidth="1"/>
    <col min="14345" max="14345" width="18.875" style="18" customWidth="1"/>
    <col min="14346" max="14346" width="13.625" style="18" customWidth="1"/>
    <col min="14347" max="14347" width="12.375" style="18" customWidth="1"/>
    <col min="14348" max="14348" width="13.375" style="18" customWidth="1"/>
    <col min="14349" max="14349" width="13" style="18" customWidth="1"/>
    <col min="14350" max="14591" width="9.125" style="18"/>
    <col min="14592" max="14592" width="5.125" style="18" customWidth="1"/>
    <col min="14593" max="14593" width="19.625" style="18" customWidth="1"/>
    <col min="14594" max="14594" width="42.375" style="18" customWidth="1"/>
    <col min="14595" max="14600" width="15.625" style="18" customWidth="1"/>
    <col min="14601" max="14601" width="18.875" style="18" customWidth="1"/>
    <col min="14602" max="14602" width="13.625" style="18" customWidth="1"/>
    <col min="14603" max="14603" width="12.375" style="18" customWidth="1"/>
    <col min="14604" max="14604" width="13.375" style="18" customWidth="1"/>
    <col min="14605" max="14605" width="13" style="18" customWidth="1"/>
    <col min="14606" max="14847" width="9.125" style="18"/>
    <col min="14848" max="14848" width="5.125" style="18" customWidth="1"/>
    <col min="14849" max="14849" width="19.625" style="18" customWidth="1"/>
    <col min="14850" max="14850" width="42.375" style="18" customWidth="1"/>
    <col min="14851" max="14856" width="15.625" style="18" customWidth="1"/>
    <col min="14857" max="14857" width="18.875" style="18" customWidth="1"/>
    <col min="14858" max="14858" width="13.625" style="18" customWidth="1"/>
    <col min="14859" max="14859" width="12.375" style="18" customWidth="1"/>
    <col min="14860" max="14860" width="13.375" style="18" customWidth="1"/>
    <col min="14861" max="14861" width="13" style="18" customWidth="1"/>
    <col min="14862" max="15103" width="9.125" style="18"/>
    <col min="15104" max="15104" width="5.125" style="18" customWidth="1"/>
    <col min="15105" max="15105" width="19.625" style="18" customWidth="1"/>
    <col min="15106" max="15106" width="42.375" style="18" customWidth="1"/>
    <col min="15107" max="15112" width="15.625" style="18" customWidth="1"/>
    <col min="15113" max="15113" width="18.875" style="18" customWidth="1"/>
    <col min="15114" max="15114" width="13.625" style="18" customWidth="1"/>
    <col min="15115" max="15115" width="12.375" style="18" customWidth="1"/>
    <col min="15116" max="15116" width="13.375" style="18" customWidth="1"/>
    <col min="15117" max="15117" width="13" style="18" customWidth="1"/>
    <col min="15118" max="15359" width="9.125" style="18"/>
    <col min="15360" max="15360" width="5.125" style="18" customWidth="1"/>
    <col min="15361" max="15361" width="19.625" style="18" customWidth="1"/>
    <col min="15362" max="15362" width="42.375" style="18" customWidth="1"/>
    <col min="15363" max="15368" width="15.625" style="18" customWidth="1"/>
    <col min="15369" max="15369" width="18.875" style="18" customWidth="1"/>
    <col min="15370" max="15370" width="13.625" style="18" customWidth="1"/>
    <col min="15371" max="15371" width="12.375" style="18" customWidth="1"/>
    <col min="15372" max="15372" width="13.375" style="18" customWidth="1"/>
    <col min="15373" max="15373" width="13" style="18" customWidth="1"/>
    <col min="15374" max="15615" width="9.125" style="18"/>
    <col min="15616" max="15616" width="5.125" style="18" customWidth="1"/>
    <col min="15617" max="15617" width="19.625" style="18" customWidth="1"/>
    <col min="15618" max="15618" width="42.375" style="18" customWidth="1"/>
    <col min="15619" max="15624" width="15.625" style="18" customWidth="1"/>
    <col min="15625" max="15625" width="18.875" style="18" customWidth="1"/>
    <col min="15626" max="15626" width="13.625" style="18" customWidth="1"/>
    <col min="15627" max="15627" width="12.375" style="18" customWidth="1"/>
    <col min="15628" max="15628" width="13.375" style="18" customWidth="1"/>
    <col min="15629" max="15629" width="13" style="18" customWidth="1"/>
    <col min="15630" max="15871" width="9.125" style="18"/>
    <col min="15872" max="15872" width="5.125" style="18" customWidth="1"/>
    <col min="15873" max="15873" width="19.625" style="18" customWidth="1"/>
    <col min="15874" max="15874" width="42.375" style="18" customWidth="1"/>
    <col min="15875" max="15880" width="15.625" style="18" customWidth="1"/>
    <col min="15881" max="15881" width="18.875" style="18" customWidth="1"/>
    <col min="15882" max="15882" width="13.625" style="18" customWidth="1"/>
    <col min="15883" max="15883" width="12.375" style="18" customWidth="1"/>
    <col min="15884" max="15884" width="13.375" style="18" customWidth="1"/>
    <col min="15885" max="15885" width="13" style="18" customWidth="1"/>
    <col min="15886" max="16127" width="9.125" style="18"/>
    <col min="16128" max="16128" width="5.125" style="18" customWidth="1"/>
    <col min="16129" max="16129" width="19.625" style="18" customWidth="1"/>
    <col min="16130" max="16130" width="42.375" style="18" customWidth="1"/>
    <col min="16131" max="16136" width="15.625" style="18" customWidth="1"/>
    <col min="16137" max="16137" width="18.875" style="18" customWidth="1"/>
    <col min="16138" max="16138" width="13.625" style="18" customWidth="1"/>
    <col min="16139" max="16139" width="12.375" style="18" customWidth="1"/>
    <col min="16140" max="16140" width="13.375" style="18" customWidth="1"/>
    <col min="16141" max="16141" width="13" style="18" customWidth="1"/>
    <col min="16142" max="16384" width="9.125" style="18"/>
  </cols>
  <sheetData>
    <row r="1" spans="1:235" s="70" customFormat="1" ht="18" customHeight="1">
      <c r="A1" s="81"/>
      <c r="B1" s="71"/>
      <c r="C1" s="72"/>
      <c r="D1" s="73"/>
      <c r="H1" s="74"/>
      <c r="J1" s="72"/>
    </row>
    <row r="2" spans="1:235" s="32" customFormat="1" ht="39" customHeight="1">
      <c r="A2" s="372"/>
      <c r="B2" s="372"/>
      <c r="C2" s="372"/>
      <c r="D2" s="57"/>
      <c r="E2" s="372"/>
      <c r="F2" s="372"/>
      <c r="G2" s="372"/>
      <c r="J2" s="342"/>
      <c r="K2" s="342"/>
      <c r="L2" s="342"/>
      <c r="M2" s="34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</row>
    <row r="3" spans="1:235" ht="33" customHeight="1">
      <c r="A3" s="345" t="s">
        <v>445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235" ht="23.25" customHeight="1">
      <c r="A4" s="345" t="s">
        <v>20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235" s="49" customFormat="1" ht="31.5" customHeight="1">
      <c r="A5" s="344" t="s">
        <v>337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235" ht="33" customHeight="1">
      <c r="A6" s="343" t="s">
        <v>395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spans="1:235" s="14" customFormat="1" ht="28.5" customHeight="1">
      <c r="A7" s="423" t="s">
        <v>0</v>
      </c>
      <c r="B7" s="360" t="s">
        <v>5</v>
      </c>
      <c r="C7" s="362" t="s">
        <v>3</v>
      </c>
      <c r="D7" s="360" t="s">
        <v>6</v>
      </c>
      <c r="E7" s="360" t="s">
        <v>1</v>
      </c>
      <c r="F7" s="347" t="s">
        <v>22</v>
      </c>
      <c r="G7" s="348"/>
      <c r="H7" s="360" t="s">
        <v>2</v>
      </c>
      <c r="I7" s="347" t="s">
        <v>18</v>
      </c>
      <c r="J7" s="348"/>
    </row>
    <row r="8" spans="1:235" s="14" customFormat="1" ht="16.5" customHeight="1">
      <c r="A8" s="425"/>
      <c r="B8" s="361"/>
      <c r="C8" s="363"/>
      <c r="D8" s="361"/>
      <c r="E8" s="361"/>
      <c r="F8" s="19" t="s">
        <v>398</v>
      </c>
      <c r="G8" s="19" t="s">
        <v>399</v>
      </c>
      <c r="H8" s="361"/>
      <c r="I8" s="19" t="s">
        <v>398</v>
      </c>
      <c r="J8" s="19" t="s">
        <v>399</v>
      </c>
    </row>
    <row r="9" spans="1:235" s="80" customFormat="1" ht="13.5" customHeight="1">
      <c r="A9" s="7">
        <v>1</v>
      </c>
      <c r="B9" s="163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235" s="14" customFormat="1" ht="18" customHeight="1">
      <c r="A10" s="423">
        <v>1</v>
      </c>
      <c r="B10" s="408" t="s">
        <v>338</v>
      </c>
      <c r="C10" s="58" t="s">
        <v>131</v>
      </c>
      <c r="D10" s="10"/>
      <c r="E10" s="36"/>
      <c r="F10" s="42"/>
      <c r="G10" s="42"/>
      <c r="H10" s="34"/>
      <c r="I10" s="42"/>
      <c r="J10" s="42"/>
    </row>
    <row r="11" spans="1:235" s="14" customFormat="1" ht="30" customHeight="1">
      <c r="A11" s="424"/>
      <c r="B11" s="409"/>
      <c r="C11" s="30" t="s">
        <v>332</v>
      </c>
      <c r="D11" s="31"/>
      <c r="E11" s="52" t="s">
        <v>333</v>
      </c>
      <c r="F11" s="53">
        <v>0</v>
      </c>
      <c r="G11" s="53">
        <v>15</v>
      </c>
      <c r="H11" s="31" t="s">
        <v>334</v>
      </c>
      <c r="I11" s="52" t="s">
        <v>390</v>
      </c>
      <c r="J11" s="52" t="s">
        <v>98</v>
      </c>
    </row>
    <row r="12" spans="1:235" s="14" customFormat="1" ht="30" customHeight="1">
      <c r="A12" s="424"/>
      <c r="B12" s="409"/>
      <c r="C12" s="24" t="s">
        <v>339</v>
      </c>
      <c r="D12" s="10"/>
      <c r="E12" s="7" t="s">
        <v>434</v>
      </c>
      <c r="F12" s="7">
        <v>4</v>
      </c>
      <c r="G12" s="25">
        <v>4</v>
      </c>
      <c r="H12" s="25" t="s">
        <v>435</v>
      </c>
      <c r="I12" s="7">
        <v>18</v>
      </c>
      <c r="J12" s="7">
        <v>18</v>
      </c>
    </row>
    <row r="13" spans="1:235" s="14" customFormat="1" ht="20.25" customHeight="1">
      <c r="A13" s="424"/>
      <c r="B13" s="409"/>
      <c r="C13" s="38" t="s">
        <v>133</v>
      </c>
      <c r="D13" s="29">
        <v>2</v>
      </c>
      <c r="E13" s="9"/>
      <c r="F13" s="7"/>
      <c r="G13" s="25"/>
      <c r="H13" s="38"/>
      <c r="I13" s="44"/>
      <c r="J13" s="44"/>
    </row>
    <row r="14" spans="1:235" s="14" customFormat="1" ht="20.25" customHeight="1">
      <c r="A14" s="424"/>
      <c r="B14" s="409"/>
      <c r="C14" s="59" t="s">
        <v>107</v>
      </c>
      <c r="D14" s="3"/>
      <c r="E14" s="3"/>
      <c r="F14" s="3"/>
      <c r="G14" s="3"/>
      <c r="H14" s="3"/>
      <c r="I14" s="3"/>
      <c r="J14" s="3"/>
    </row>
    <row r="15" spans="1:235" s="14" customFormat="1" ht="36.75" customHeight="1">
      <c r="A15" s="424"/>
      <c r="B15" s="409"/>
      <c r="C15" s="26" t="s">
        <v>388</v>
      </c>
      <c r="D15" s="13"/>
      <c r="E15" s="7" t="s">
        <v>436</v>
      </c>
      <c r="F15" s="41">
        <v>8</v>
      </c>
      <c r="G15" s="41">
        <v>6</v>
      </c>
      <c r="H15" s="7" t="s">
        <v>38</v>
      </c>
      <c r="I15" s="41">
        <v>15</v>
      </c>
      <c r="J15" s="41">
        <v>18</v>
      </c>
    </row>
    <row r="16" spans="1:235" s="14" customFormat="1" ht="37.5" customHeight="1">
      <c r="A16" s="424"/>
      <c r="B16" s="409"/>
      <c r="C16" s="37" t="s">
        <v>437</v>
      </c>
      <c r="D16" s="8"/>
      <c r="E16" s="7" t="s">
        <v>237</v>
      </c>
      <c r="F16" s="7">
        <v>0</v>
      </c>
      <c r="G16" s="7">
        <v>7</v>
      </c>
      <c r="H16" s="7" t="s">
        <v>438</v>
      </c>
      <c r="I16" s="7">
        <v>0</v>
      </c>
      <c r="J16" s="7">
        <v>6</v>
      </c>
    </row>
    <row r="17" spans="1:10" s="14" customFormat="1" ht="21" customHeight="1">
      <c r="A17" s="425"/>
      <c r="B17" s="410"/>
      <c r="C17" s="8" t="s">
        <v>156</v>
      </c>
      <c r="D17" s="11">
        <v>2</v>
      </c>
      <c r="E17" s="40"/>
      <c r="F17" s="40"/>
      <c r="G17" s="40"/>
      <c r="H17" s="12"/>
      <c r="I17" s="40"/>
      <c r="J17" s="40"/>
    </row>
    <row r="18" spans="1:10" s="14" customFormat="1" ht="15.75" customHeight="1">
      <c r="A18" s="423">
        <v>2</v>
      </c>
      <c r="B18" s="408" t="s">
        <v>165</v>
      </c>
      <c r="C18" s="163" t="s">
        <v>122</v>
      </c>
      <c r="D18" s="3"/>
      <c r="E18" s="3"/>
      <c r="F18" s="3"/>
      <c r="G18" s="3"/>
      <c r="H18" s="3"/>
      <c r="I18" s="3"/>
      <c r="J18" s="3"/>
    </row>
    <row r="19" spans="1:10" s="14" customFormat="1" ht="51" customHeight="1">
      <c r="A19" s="424"/>
      <c r="B19" s="409"/>
      <c r="C19" s="39" t="s">
        <v>341</v>
      </c>
      <c r="D19" s="11"/>
      <c r="E19" s="40" t="s">
        <v>439</v>
      </c>
      <c r="F19" s="40">
        <v>10</v>
      </c>
      <c r="G19" s="40">
        <v>7</v>
      </c>
      <c r="H19" s="12" t="s">
        <v>197</v>
      </c>
      <c r="I19" s="40">
        <v>26</v>
      </c>
      <c r="J19" s="40">
        <f>11+13</f>
        <v>24</v>
      </c>
    </row>
    <row r="20" spans="1:10" s="14" customFormat="1" ht="21" customHeight="1">
      <c r="A20" s="425"/>
      <c r="B20" s="410"/>
      <c r="C20" s="8" t="s">
        <v>157</v>
      </c>
      <c r="D20" s="11">
        <v>1</v>
      </c>
      <c r="E20" s="40"/>
      <c r="F20" s="40"/>
      <c r="G20" s="40"/>
      <c r="H20" s="12"/>
      <c r="I20" s="40"/>
      <c r="J20" s="40"/>
    </row>
    <row r="21" spans="1:10" s="14" customFormat="1" ht="15.75" customHeight="1">
      <c r="A21" s="423">
        <v>3</v>
      </c>
      <c r="B21" s="63"/>
      <c r="C21" s="59" t="s">
        <v>107</v>
      </c>
      <c r="D21" s="3"/>
      <c r="E21" s="3"/>
      <c r="F21" s="3"/>
      <c r="G21" s="3"/>
      <c r="H21" s="3"/>
      <c r="I21" s="3"/>
      <c r="J21" s="3"/>
    </row>
    <row r="22" spans="1:10" s="14" customFormat="1" ht="28.5" customHeight="1">
      <c r="A22" s="424"/>
      <c r="B22" s="161" t="s">
        <v>277</v>
      </c>
      <c r="C22" s="39" t="s">
        <v>440</v>
      </c>
      <c r="D22" s="8"/>
      <c r="E22" s="7" t="s">
        <v>441</v>
      </c>
      <c r="F22" s="7">
        <v>10</v>
      </c>
      <c r="G22" s="7">
        <v>10</v>
      </c>
      <c r="H22" s="7" t="s">
        <v>389</v>
      </c>
      <c r="I22" s="7">
        <v>10</v>
      </c>
      <c r="J22" s="7">
        <v>5</v>
      </c>
    </row>
    <row r="23" spans="1:10" s="14" customFormat="1" ht="21" customHeight="1">
      <c r="A23" s="425"/>
      <c r="B23" s="164"/>
      <c r="C23" s="8" t="s">
        <v>156</v>
      </c>
      <c r="D23" s="11">
        <v>1</v>
      </c>
      <c r="E23" s="40"/>
      <c r="F23" s="40"/>
      <c r="G23" s="40"/>
      <c r="H23" s="12"/>
      <c r="I23" s="40"/>
      <c r="J23" s="40"/>
    </row>
    <row r="24" spans="1:10" s="14" customFormat="1" ht="15.75" customHeight="1">
      <c r="A24" s="423">
        <v>4</v>
      </c>
      <c r="B24" s="63"/>
      <c r="C24" s="59" t="s">
        <v>107</v>
      </c>
      <c r="D24" s="3"/>
      <c r="E24" s="3"/>
      <c r="F24" s="3"/>
      <c r="G24" s="3"/>
      <c r="H24" s="3"/>
      <c r="I24" s="3"/>
      <c r="J24" s="3"/>
    </row>
    <row r="25" spans="1:10" s="14" customFormat="1" ht="26.25" customHeight="1">
      <c r="A25" s="424"/>
      <c r="B25" s="161" t="s">
        <v>181</v>
      </c>
      <c r="C25" s="50" t="s">
        <v>182</v>
      </c>
      <c r="D25" s="200"/>
      <c r="E25" s="51" t="s">
        <v>442</v>
      </c>
      <c r="F25" s="33">
        <v>0</v>
      </c>
      <c r="G25" s="33">
        <v>10</v>
      </c>
      <c r="H25" s="51" t="s">
        <v>183</v>
      </c>
      <c r="I25" s="53">
        <v>0</v>
      </c>
      <c r="J25" s="53">
        <v>16</v>
      </c>
    </row>
    <row r="26" spans="1:10" s="14" customFormat="1" ht="21" customHeight="1">
      <c r="A26" s="425"/>
      <c r="B26" s="164"/>
      <c r="C26" s="8" t="s">
        <v>156</v>
      </c>
      <c r="D26" s="11">
        <v>1</v>
      </c>
      <c r="E26" s="40"/>
      <c r="F26" s="40"/>
      <c r="G26" s="40"/>
      <c r="H26" s="12"/>
      <c r="I26" s="40"/>
      <c r="J26" s="40"/>
    </row>
    <row r="27" spans="1:10" s="14" customFormat="1" ht="21" customHeight="1">
      <c r="A27" s="423">
        <v>5</v>
      </c>
      <c r="B27" s="423" t="s">
        <v>7</v>
      </c>
      <c r="C27" s="59" t="s">
        <v>107</v>
      </c>
      <c r="D27" s="11"/>
      <c r="E27" s="40"/>
      <c r="F27" s="40"/>
      <c r="G27" s="40"/>
      <c r="H27" s="12"/>
      <c r="I27" s="40"/>
      <c r="J27" s="40"/>
    </row>
    <row r="28" spans="1:10" s="14" customFormat="1" ht="21" customHeight="1">
      <c r="A28" s="424"/>
      <c r="B28" s="424"/>
      <c r="C28" s="4" t="s">
        <v>443</v>
      </c>
      <c r="D28" s="40"/>
      <c r="E28" s="40" t="s">
        <v>444</v>
      </c>
      <c r="F28" s="40">
        <v>0</v>
      </c>
      <c r="G28" s="40">
        <v>5</v>
      </c>
      <c r="H28" s="12" t="s">
        <v>77</v>
      </c>
      <c r="I28" s="40">
        <v>0</v>
      </c>
      <c r="J28" s="40">
        <v>2</v>
      </c>
    </row>
    <row r="29" spans="1:10" s="14" customFormat="1" ht="21" customHeight="1">
      <c r="A29" s="425"/>
      <c r="B29" s="425"/>
      <c r="C29" s="8" t="s">
        <v>156</v>
      </c>
      <c r="D29" s="11">
        <v>1</v>
      </c>
      <c r="E29" s="40"/>
      <c r="F29" s="40"/>
      <c r="G29" s="40"/>
      <c r="H29" s="12"/>
      <c r="I29" s="40"/>
      <c r="J29" s="40"/>
    </row>
    <row r="30" spans="1:10" s="5" customFormat="1" ht="21.95" customHeight="1">
      <c r="A30" s="36">
        <v>6</v>
      </c>
      <c r="B30" s="385" t="s">
        <v>155</v>
      </c>
      <c r="C30" s="386"/>
      <c r="D30" s="9">
        <f>D13</f>
        <v>2</v>
      </c>
      <c r="E30" s="36"/>
      <c r="F30" s="36"/>
      <c r="G30" s="36"/>
      <c r="H30" s="6"/>
      <c r="I30" s="36"/>
      <c r="J30" s="36"/>
    </row>
    <row r="31" spans="1:10" s="5" customFormat="1" ht="21.95" customHeight="1">
      <c r="A31" s="36">
        <v>7</v>
      </c>
      <c r="B31" s="385" t="s">
        <v>156</v>
      </c>
      <c r="C31" s="386"/>
      <c r="D31" s="9">
        <f>D23+D17+D29+D26</f>
        <v>5</v>
      </c>
      <c r="E31" s="36"/>
      <c r="F31" s="36"/>
      <c r="G31" s="36"/>
      <c r="H31" s="6"/>
      <c r="I31" s="36"/>
      <c r="J31" s="36"/>
    </row>
    <row r="32" spans="1:10" s="5" customFormat="1" ht="21.95" customHeight="1">
      <c r="A32" s="36">
        <v>8</v>
      </c>
      <c r="B32" s="385" t="s">
        <v>157</v>
      </c>
      <c r="C32" s="386"/>
      <c r="D32" s="9">
        <f>D20</f>
        <v>1</v>
      </c>
      <c r="E32" s="36"/>
      <c r="F32" s="36"/>
      <c r="G32" s="36"/>
      <c r="H32" s="6"/>
      <c r="I32" s="36"/>
      <c r="J32" s="36"/>
    </row>
    <row r="33" spans="1:12" s="5" customFormat="1" ht="21.95" customHeight="1">
      <c r="A33" s="36">
        <v>9</v>
      </c>
      <c r="B33" s="9" t="s">
        <v>104</v>
      </c>
      <c r="C33" s="38"/>
      <c r="D33" s="9">
        <f>SUM(D30:D32)</f>
        <v>8</v>
      </c>
      <c r="E33" s="36"/>
      <c r="F33" s="36"/>
      <c r="G33" s="36"/>
      <c r="H33" s="34"/>
      <c r="I33" s="36"/>
      <c r="J33" s="36"/>
    </row>
    <row r="34" spans="1:12">
      <c r="A34" s="82"/>
      <c r="B34" s="61"/>
      <c r="C34" s="21"/>
      <c r="D34" s="28"/>
      <c r="E34" s="20"/>
      <c r="F34" s="20"/>
      <c r="G34" s="20"/>
      <c r="H34" s="22"/>
      <c r="I34" s="20"/>
      <c r="J34" s="21"/>
      <c r="K34" s="18"/>
    </row>
    <row r="35" spans="1:12" s="45" customFormat="1" ht="24.75" customHeight="1">
      <c r="A35" s="54"/>
      <c r="B35" s="62"/>
      <c r="C35" s="64"/>
      <c r="D35" s="66"/>
      <c r="E35" s="49"/>
      <c r="F35" s="49"/>
      <c r="G35" s="49"/>
      <c r="H35" s="49"/>
      <c r="I35" s="49"/>
      <c r="J35" s="55"/>
    </row>
    <row r="36" spans="1:12" s="45" customFormat="1" ht="24.75" customHeight="1">
      <c r="A36" s="54"/>
      <c r="B36" s="62"/>
      <c r="C36" s="64"/>
      <c r="D36" s="66"/>
      <c r="E36" s="49"/>
      <c r="F36" s="49"/>
      <c r="G36" s="49"/>
      <c r="H36" s="49"/>
      <c r="I36" s="49"/>
      <c r="J36" s="55"/>
      <c r="K36" s="46"/>
      <c r="L36" s="47"/>
    </row>
    <row r="37" spans="1:12">
      <c r="A37" s="82"/>
      <c r="B37" s="61"/>
      <c r="C37" s="21"/>
      <c r="D37" s="67"/>
      <c r="E37" s="20"/>
      <c r="F37" s="20"/>
      <c r="G37" s="20"/>
      <c r="H37" s="22"/>
      <c r="I37" s="20"/>
      <c r="J37" s="21"/>
    </row>
    <row r="38" spans="1:12" s="45" customFormat="1" ht="24.75" customHeight="1">
      <c r="A38" s="54"/>
      <c r="B38" s="62"/>
      <c r="C38" s="65"/>
      <c r="D38" s="66"/>
      <c r="E38" s="49"/>
      <c r="F38" s="49"/>
      <c r="G38" s="49"/>
      <c r="H38" s="49"/>
      <c r="I38" s="49"/>
      <c r="J38" s="55"/>
      <c r="K38" s="46"/>
      <c r="L38" s="47"/>
    </row>
    <row r="39" spans="1:12" s="45" customFormat="1" ht="24.75" customHeight="1">
      <c r="A39" s="54"/>
      <c r="B39" s="62"/>
      <c r="C39" s="69"/>
      <c r="D39" s="68"/>
      <c r="E39" s="49"/>
      <c r="F39" s="49"/>
      <c r="G39" s="49"/>
      <c r="H39" s="49"/>
      <c r="I39" s="49"/>
      <c r="J39" s="55"/>
      <c r="K39" s="46"/>
      <c r="L39" s="47"/>
    </row>
    <row r="40" spans="1:12">
      <c r="A40" s="82"/>
      <c r="B40" s="61"/>
      <c r="C40" s="21"/>
      <c r="D40" s="28"/>
      <c r="E40" s="20"/>
      <c r="F40" s="20"/>
      <c r="G40" s="20"/>
      <c r="H40" s="22"/>
      <c r="I40" s="20"/>
      <c r="J40" s="21"/>
    </row>
    <row r="41" spans="1:12">
      <c r="A41" s="82"/>
      <c r="B41" s="61"/>
      <c r="C41" s="21"/>
      <c r="D41" s="28"/>
      <c r="E41" s="20"/>
      <c r="F41" s="20"/>
      <c r="G41" s="20"/>
      <c r="H41" s="22"/>
      <c r="I41" s="20"/>
      <c r="J41" s="21"/>
    </row>
    <row r="42" spans="1:12">
      <c r="A42" s="82"/>
      <c r="B42" s="61"/>
      <c r="C42" s="21"/>
      <c r="D42" s="28"/>
      <c r="E42" s="20"/>
      <c r="F42" s="20"/>
      <c r="G42" s="20"/>
      <c r="H42" s="22"/>
      <c r="I42" s="20"/>
      <c r="J42" s="21"/>
    </row>
    <row r="43" spans="1:12">
      <c r="A43" s="82"/>
      <c r="B43" s="61"/>
      <c r="C43" s="21"/>
      <c r="D43" s="28"/>
      <c r="E43" s="20"/>
      <c r="F43" s="20"/>
      <c r="G43" s="20"/>
      <c r="H43" s="22"/>
      <c r="I43" s="20"/>
      <c r="J43" s="21"/>
    </row>
    <row r="44" spans="1:12">
      <c r="A44" s="82"/>
      <c r="B44" s="61"/>
      <c r="C44" s="21"/>
      <c r="D44" s="28"/>
      <c r="E44" s="20"/>
      <c r="F44" s="20"/>
      <c r="G44" s="20"/>
      <c r="H44" s="22"/>
      <c r="I44" s="20"/>
      <c r="J44" s="21"/>
    </row>
    <row r="45" spans="1:12">
      <c r="A45" s="82"/>
      <c r="B45" s="61"/>
      <c r="C45" s="21"/>
      <c r="D45" s="28"/>
      <c r="E45" s="20"/>
      <c r="F45" s="20"/>
      <c r="G45" s="20"/>
      <c r="H45" s="22"/>
      <c r="I45" s="20"/>
      <c r="J45" s="21"/>
    </row>
    <row r="46" spans="1:12">
      <c r="A46" s="82"/>
      <c r="B46" s="61"/>
      <c r="C46" s="21"/>
      <c r="D46" s="28"/>
      <c r="E46" s="20"/>
      <c r="F46" s="20"/>
      <c r="G46" s="20"/>
      <c r="H46" s="22"/>
      <c r="I46" s="20"/>
      <c r="J46" s="21"/>
    </row>
    <row r="47" spans="1:12">
      <c r="A47" s="82"/>
      <c r="B47" s="61"/>
      <c r="C47" s="21"/>
      <c r="D47" s="28"/>
      <c r="E47" s="20"/>
      <c r="F47" s="20"/>
      <c r="G47" s="20"/>
      <c r="H47" s="22"/>
      <c r="I47" s="20"/>
      <c r="J47" s="21"/>
    </row>
    <row r="48" spans="1:12">
      <c r="A48" s="82"/>
      <c r="B48" s="61"/>
      <c r="C48" s="21"/>
      <c r="D48" s="28"/>
      <c r="E48" s="20"/>
      <c r="F48" s="20"/>
      <c r="G48" s="20"/>
      <c r="H48" s="22"/>
      <c r="I48" s="20"/>
      <c r="J48" s="21"/>
    </row>
    <row r="49" spans="1:10">
      <c r="A49" s="82"/>
      <c r="B49" s="61"/>
      <c r="C49" s="21"/>
      <c r="D49" s="28"/>
      <c r="E49" s="20"/>
      <c r="F49" s="20"/>
      <c r="G49" s="20"/>
      <c r="H49" s="22"/>
      <c r="I49" s="20"/>
      <c r="J49" s="21"/>
    </row>
    <row r="50" spans="1:10">
      <c r="A50" s="82"/>
      <c r="B50" s="61"/>
      <c r="C50" s="21"/>
      <c r="D50" s="28"/>
      <c r="E50" s="20"/>
      <c r="F50" s="20"/>
      <c r="G50" s="20"/>
      <c r="H50" s="22"/>
      <c r="I50" s="20"/>
      <c r="J50" s="21"/>
    </row>
    <row r="51" spans="1:10">
      <c r="A51" s="82"/>
      <c r="B51" s="61"/>
      <c r="C51" s="21"/>
      <c r="D51" s="28"/>
      <c r="E51" s="20"/>
      <c r="F51" s="20"/>
      <c r="G51" s="20"/>
      <c r="H51" s="22"/>
      <c r="I51" s="20"/>
      <c r="J51" s="21"/>
    </row>
    <row r="52" spans="1:10">
      <c r="A52" s="82"/>
      <c r="B52" s="61"/>
      <c r="C52" s="21"/>
      <c r="D52" s="28"/>
      <c r="E52" s="20"/>
      <c r="F52" s="20"/>
      <c r="G52" s="20"/>
      <c r="H52" s="22"/>
      <c r="I52" s="20"/>
      <c r="J52" s="21"/>
    </row>
    <row r="53" spans="1:10">
      <c r="A53" s="82"/>
      <c r="B53" s="61"/>
      <c r="C53" s="21"/>
      <c r="D53" s="28"/>
      <c r="E53" s="20"/>
      <c r="F53" s="20"/>
      <c r="G53" s="20"/>
      <c r="H53" s="22"/>
      <c r="I53" s="20"/>
      <c r="J53" s="21"/>
    </row>
    <row r="54" spans="1:10">
      <c r="A54" s="82"/>
      <c r="B54" s="61"/>
      <c r="C54" s="21"/>
      <c r="D54" s="28"/>
      <c r="E54" s="20"/>
      <c r="F54" s="20"/>
      <c r="G54" s="20"/>
      <c r="H54" s="22"/>
      <c r="I54" s="20"/>
      <c r="J54" s="21"/>
    </row>
    <row r="55" spans="1:10">
      <c r="A55" s="82"/>
      <c r="B55" s="61"/>
      <c r="C55" s="21"/>
      <c r="D55" s="28"/>
      <c r="E55" s="20"/>
      <c r="F55" s="20"/>
      <c r="G55" s="20"/>
      <c r="H55" s="22"/>
      <c r="I55" s="20"/>
      <c r="J55" s="21"/>
    </row>
    <row r="56" spans="1:10">
      <c r="A56" s="82"/>
      <c r="B56" s="61"/>
      <c r="C56" s="21"/>
      <c r="D56" s="28"/>
      <c r="E56" s="20"/>
      <c r="F56" s="20"/>
      <c r="G56" s="20"/>
      <c r="H56" s="22"/>
      <c r="I56" s="20"/>
      <c r="J56" s="21"/>
    </row>
    <row r="57" spans="1:10">
      <c r="A57" s="82"/>
      <c r="B57" s="61"/>
      <c r="C57" s="21"/>
      <c r="D57" s="28"/>
      <c r="E57" s="20"/>
      <c r="F57" s="20"/>
      <c r="G57" s="20"/>
      <c r="H57" s="22"/>
      <c r="I57" s="20"/>
      <c r="J57" s="21"/>
    </row>
    <row r="58" spans="1:10">
      <c r="A58" s="82"/>
      <c r="B58" s="61"/>
      <c r="C58" s="21"/>
      <c r="D58" s="28"/>
      <c r="E58" s="20"/>
      <c r="F58" s="20"/>
      <c r="G58" s="20"/>
      <c r="H58" s="22"/>
      <c r="I58" s="20"/>
      <c r="J58" s="21"/>
    </row>
    <row r="59" spans="1:10">
      <c r="A59" s="82"/>
      <c r="B59" s="61"/>
      <c r="C59" s="21"/>
      <c r="D59" s="28"/>
      <c r="E59" s="20"/>
      <c r="F59" s="20"/>
      <c r="G59" s="20"/>
      <c r="H59" s="22"/>
      <c r="I59" s="20"/>
      <c r="J59" s="21"/>
    </row>
    <row r="60" spans="1:10">
      <c r="A60" s="82"/>
      <c r="B60" s="61"/>
      <c r="C60" s="21"/>
      <c r="D60" s="28"/>
      <c r="E60" s="20"/>
      <c r="F60" s="20"/>
      <c r="G60" s="20"/>
      <c r="H60" s="22"/>
      <c r="I60" s="20"/>
      <c r="J60" s="21"/>
    </row>
    <row r="61" spans="1:10">
      <c r="A61" s="82"/>
      <c r="B61" s="61"/>
      <c r="C61" s="21"/>
      <c r="D61" s="28"/>
      <c r="E61" s="20"/>
      <c r="F61" s="20"/>
      <c r="G61" s="20"/>
      <c r="H61" s="22"/>
      <c r="I61" s="20"/>
      <c r="J61" s="21"/>
    </row>
    <row r="62" spans="1:10">
      <c r="A62" s="82"/>
      <c r="B62" s="61"/>
      <c r="C62" s="21"/>
      <c r="D62" s="28"/>
      <c r="E62" s="20"/>
      <c r="F62" s="20"/>
      <c r="G62" s="20"/>
      <c r="H62" s="22"/>
      <c r="I62" s="20"/>
      <c r="J62" s="21"/>
    </row>
    <row r="63" spans="1:10">
      <c r="A63" s="82"/>
      <c r="B63" s="61"/>
      <c r="C63" s="21"/>
      <c r="D63" s="28"/>
      <c r="E63" s="20"/>
      <c r="F63" s="20"/>
      <c r="G63" s="20"/>
      <c r="H63" s="22"/>
      <c r="I63" s="20"/>
      <c r="J63" s="21"/>
    </row>
    <row r="64" spans="1:10">
      <c r="A64" s="82"/>
      <c r="B64" s="61"/>
      <c r="C64" s="21"/>
      <c r="D64" s="28"/>
      <c r="E64" s="20"/>
      <c r="F64" s="20"/>
      <c r="G64" s="20"/>
      <c r="H64" s="22"/>
      <c r="I64" s="20"/>
      <c r="J64" s="21"/>
    </row>
    <row r="65" spans="1:10">
      <c r="A65" s="82"/>
      <c r="B65" s="61"/>
      <c r="C65" s="21"/>
      <c r="D65" s="28"/>
      <c r="E65" s="20"/>
      <c r="F65" s="20"/>
      <c r="G65" s="20"/>
      <c r="H65" s="22"/>
      <c r="I65" s="20"/>
      <c r="J65" s="21"/>
    </row>
    <row r="66" spans="1:10">
      <c r="A66" s="82"/>
      <c r="B66" s="61"/>
      <c r="C66" s="21"/>
      <c r="D66" s="28"/>
      <c r="E66" s="20"/>
      <c r="F66" s="20"/>
      <c r="G66" s="20"/>
      <c r="H66" s="22"/>
      <c r="I66" s="20"/>
      <c r="J66" s="21"/>
    </row>
    <row r="67" spans="1:10">
      <c r="A67" s="82"/>
      <c r="B67" s="61"/>
      <c r="C67" s="21"/>
      <c r="D67" s="28"/>
      <c r="E67" s="20"/>
      <c r="F67" s="20"/>
      <c r="G67" s="20"/>
      <c r="H67" s="22"/>
      <c r="I67" s="20"/>
      <c r="J67" s="21"/>
    </row>
    <row r="68" spans="1:10">
      <c r="A68" s="82"/>
      <c r="B68" s="61"/>
      <c r="C68" s="21"/>
      <c r="D68" s="28"/>
      <c r="E68" s="20"/>
      <c r="F68" s="20"/>
      <c r="G68" s="20"/>
      <c r="H68" s="22"/>
      <c r="I68" s="20"/>
      <c r="J68" s="21"/>
    </row>
    <row r="69" spans="1:10">
      <c r="A69" s="82"/>
      <c r="B69" s="61"/>
      <c r="C69" s="21"/>
      <c r="D69" s="28"/>
      <c r="E69" s="20"/>
      <c r="F69" s="20"/>
      <c r="G69" s="20"/>
      <c r="H69" s="22"/>
      <c r="I69" s="20"/>
      <c r="J69" s="21"/>
    </row>
    <row r="70" spans="1:10">
      <c r="A70" s="82"/>
      <c r="B70" s="61"/>
      <c r="C70" s="21"/>
      <c r="D70" s="28"/>
      <c r="E70" s="20"/>
      <c r="F70" s="20"/>
      <c r="G70" s="20"/>
      <c r="H70" s="22"/>
      <c r="I70" s="20"/>
      <c r="J70" s="21"/>
    </row>
    <row r="71" spans="1:10">
      <c r="A71" s="82"/>
      <c r="B71" s="61"/>
      <c r="C71" s="21"/>
      <c r="D71" s="28"/>
      <c r="E71" s="20"/>
      <c r="F71" s="20"/>
      <c r="G71" s="20"/>
      <c r="H71" s="22"/>
      <c r="I71" s="20"/>
      <c r="J71" s="21"/>
    </row>
    <row r="72" spans="1:10">
      <c r="A72" s="82"/>
      <c r="B72" s="61"/>
      <c r="C72" s="21"/>
      <c r="D72" s="28"/>
      <c r="E72" s="20"/>
      <c r="F72" s="20"/>
      <c r="G72" s="20"/>
      <c r="H72" s="22"/>
      <c r="I72" s="20"/>
      <c r="J72" s="21"/>
    </row>
    <row r="73" spans="1:10">
      <c r="A73" s="82"/>
      <c r="B73" s="61"/>
      <c r="C73" s="21"/>
      <c r="D73" s="28"/>
      <c r="E73" s="20"/>
      <c r="F73" s="20"/>
      <c r="G73" s="20"/>
      <c r="H73" s="22"/>
      <c r="I73" s="20"/>
      <c r="J73" s="21"/>
    </row>
    <row r="74" spans="1:10">
      <c r="A74" s="82"/>
      <c r="B74" s="61"/>
      <c r="C74" s="21"/>
      <c r="D74" s="28"/>
      <c r="E74" s="20"/>
      <c r="F74" s="20"/>
      <c r="G74" s="20"/>
      <c r="H74" s="22"/>
      <c r="I74" s="20"/>
      <c r="J74" s="21"/>
    </row>
    <row r="75" spans="1:10">
      <c r="A75" s="82"/>
      <c r="B75" s="61"/>
      <c r="C75" s="21"/>
      <c r="D75" s="28"/>
      <c r="E75" s="20"/>
      <c r="F75" s="20"/>
      <c r="G75" s="20"/>
      <c r="H75" s="22"/>
      <c r="I75" s="20"/>
      <c r="J75" s="21"/>
    </row>
    <row r="76" spans="1:10">
      <c r="A76" s="82"/>
      <c r="B76" s="61"/>
      <c r="C76" s="21"/>
      <c r="D76" s="28"/>
      <c r="E76" s="20"/>
      <c r="F76" s="20"/>
      <c r="G76" s="20"/>
      <c r="H76" s="22"/>
      <c r="I76" s="20"/>
      <c r="J76" s="21"/>
    </row>
    <row r="77" spans="1:10">
      <c r="A77" s="82"/>
      <c r="B77" s="61"/>
      <c r="C77" s="21"/>
      <c r="D77" s="28"/>
      <c r="E77" s="20"/>
      <c r="F77" s="20"/>
      <c r="G77" s="20"/>
      <c r="H77" s="22"/>
      <c r="I77" s="20"/>
      <c r="J77" s="21"/>
    </row>
    <row r="78" spans="1:10">
      <c r="A78" s="82"/>
      <c r="B78" s="61"/>
      <c r="C78" s="21"/>
      <c r="D78" s="28"/>
      <c r="E78" s="20"/>
      <c r="F78" s="20"/>
      <c r="G78" s="20"/>
      <c r="H78" s="22"/>
      <c r="I78" s="20"/>
      <c r="J78" s="21"/>
    </row>
    <row r="79" spans="1:10">
      <c r="A79" s="82"/>
      <c r="B79" s="61"/>
      <c r="C79" s="21"/>
      <c r="D79" s="28"/>
      <c r="E79" s="20"/>
      <c r="F79" s="20"/>
      <c r="G79" s="20"/>
      <c r="H79" s="22"/>
      <c r="I79" s="20"/>
      <c r="J79" s="21"/>
    </row>
    <row r="80" spans="1:10">
      <c r="A80" s="82"/>
      <c r="B80" s="61"/>
      <c r="C80" s="21"/>
      <c r="D80" s="28"/>
      <c r="E80" s="20"/>
      <c r="F80" s="20"/>
      <c r="G80" s="20"/>
      <c r="H80" s="22"/>
      <c r="I80" s="20"/>
      <c r="J80" s="21"/>
    </row>
    <row r="81" spans="1:10">
      <c r="A81" s="82"/>
      <c r="B81" s="61"/>
      <c r="C81" s="21"/>
      <c r="D81" s="28"/>
      <c r="E81" s="20"/>
      <c r="F81" s="20"/>
      <c r="G81" s="20"/>
      <c r="H81" s="22"/>
      <c r="I81" s="20"/>
      <c r="J81" s="21"/>
    </row>
    <row r="82" spans="1:10">
      <c r="A82" s="82"/>
      <c r="B82" s="61"/>
      <c r="C82" s="21"/>
      <c r="D82" s="28"/>
      <c r="E82" s="20"/>
      <c r="F82" s="20"/>
      <c r="G82" s="20"/>
      <c r="H82" s="22"/>
      <c r="I82" s="20"/>
      <c r="J82" s="21"/>
    </row>
    <row r="83" spans="1:10">
      <c r="A83" s="82"/>
      <c r="B83" s="61"/>
      <c r="C83" s="21"/>
      <c r="D83" s="28"/>
      <c r="E83" s="20"/>
      <c r="F83" s="20"/>
      <c r="G83" s="20"/>
      <c r="H83" s="22"/>
      <c r="I83" s="20"/>
      <c r="J83" s="21"/>
    </row>
    <row r="84" spans="1:10">
      <c r="A84" s="82"/>
      <c r="B84" s="61"/>
      <c r="C84" s="21"/>
      <c r="D84" s="28"/>
      <c r="E84" s="20"/>
      <c r="F84" s="20"/>
      <c r="G84" s="20"/>
      <c r="H84" s="22"/>
      <c r="I84" s="20"/>
      <c r="J84" s="21"/>
    </row>
    <row r="85" spans="1:10">
      <c r="A85" s="82"/>
      <c r="B85" s="61"/>
      <c r="C85" s="21"/>
      <c r="D85" s="28"/>
      <c r="E85" s="20"/>
      <c r="F85" s="20"/>
      <c r="G85" s="20"/>
      <c r="H85" s="22"/>
      <c r="I85" s="20"/>
      <c r="J85" s="21"/>
    </row>
    <row r="86" spans="1:10">
      <c r="A86" s="82"/>
      <c r="B86" s="61"/>
      <c r="C86" s="21"/>
      <c r="D86" s="28"/>
      <c r="E86" s="20"/>
      <c r="F86" s="20"/>
      <c r="G86" s="20"/>
      <c r="H86" s="22"/>
      <c r="I86" s="20"/>
      <c r="J86" s="21"/>
    </row>
    <row r="87" spans="1:10">
      <c r="A87" s="82"/>
      <c r="B87" s="61"/>
      <c r="C87" s="21"/>
      <c r="D87" s="28"/>
      <c r="E87" s="20"/>
      <c r="F87" s="20"/>
      <c r="G87" s="20"/>
      <c r="H87" s="22"/>
      <c r="I87" s="20"/>
      <c r="J87" s="21"/>
    </row>
    <row r="88" spans="1:10">
      <c r="A88" s="82"/>
      <c r="B88" s="61"/>
      <c r="C88" s="21"/>
      <c r="D88" s="28"/>
      <c r="E88" s="20"/>
      <c r="F88" s="20"/>
      <c r="G88" s="20"/>
      <c r="H88" s="22"/>
      <c r="I88" s="20"/>
      <c r="J88" s="21"/>
    </row>
    <row r="89" spans="1:10">
      <c r="A89" s="82"/>
      <c r="B89" s="61"/>
      <c r="C89" s="21"/>
      <c r="D89" s="28"/>
      <c r="E89" s="20"/>
      <c r="F89" s="20"/>
      <c r="G89" s="20"/>
      <c r="H89" s="22"/>
      <c r="I89" s="20"/>
      <c r="J89" s="21"/>
    </row>
    <row r="90" spans="1:10">
      <c r="A90" s="82"/>
      <c r="B90" s="61"/>
      <c r="C90" s="21"/>
      <c r="D90" s="28"/>
      <c r="E90" s="20"/>
      <c r="F90" s="20"/>
      <c r="G90" s="20"/>
      <c r="H90" s="22"/>
      <c r="I90" s="20"/>
      <c r="J90" s="21"/>
    </row>
    <row r="91" spans="1:10">
      <c r="A91" s="82"/>
      <c r="B91" s="61"/>
      <c r="C91" s="21"/>
      <c r="D91" s="28"/>
      <c r="E91" s="20"/>
      <c r="F91" s="20"/>
      <c r="G91" s="20"/>
      <c r="H91" s="22"/>
      <c r="I91" s="20"/>
      <c r="J91" s="21"/>
    </row>
    <row r="92" spans="1:10">
      <c r="A92" s="82"/>
      <c r="B92" s="61"/>
      <c r="C92" s="21"/>
      <c r="D92" s="28"/>
      <c r="E92" s="20"/>
      <c r="F92" s="20"/>
      <c r="G92" s="20"/>
      <c r="H92" s="22"/>
      <c r="I92" s="20"/>
      <c r="J92" s="21"/>
    </row>
    <row r="93" spans="1:10">
      <c r="A93" s="82"/>
      <c r="B93" s="61"/>
      <c r="C93" s="21"/>
      <c r="D93" s="28"/>
      <c r="E93" s="20"/>
      <c r="F93" s="20"/>
      <c r="G93" s="20"/>
      <c r="H93" s="22"/>
      <c r="I93" s="20"/>
      <c r="J93" s="21"/>
    </row>
    <row r="94" spans="1:10">
      <c r="A94" s="82"/>
      <c r="B94" s="61"/>
      <c r="C94" s="21"/>
      <c r="D94" s="28"/>
      <c r="E94" s="20"/>
      <c r="F94" s="20"/>
      <c r="G94" s="20"/>
      <c r="H94" s="22"/>
      <c r="I94" s="20"/>
      <c r="J94" s="21"/>
    </row>
    <row r="95" spans="1:10">
      <c r="A95" s="82"/>
      <c r="B95" s="61"/>
      <c r="C95" s="21"/>
      <c r="D95" s="28"/>
      <c r="E95" s="20"/>
      <c r="F95" s="20"/>
      <c r="G95" s="20"/>
      <c r="H95" s="22"/>
      <c r="I95" s="20"/>
      <c r="J95" s="21"/>
    </row>
    <row r="96" spans="1:10">
      <c r="A96" s="82"/>
      <c r="B96" s="61"/>
      <c r="C96" s="21"/>
      <c r="D96" s="28"/>
      <c r="E96" s="20"/>
      <c r="F96" s="20"/>
      <c r="G96" s="20"/>
      <c r="H96" s="22"/>
      <c r="I96" s="20"/>
      <c r="J96" s="21"/>
    </row>
    <row r="97" spans="1:10">
      <c r="A97" s="82"/>
      <c r="B97" s="61"/>
      <c r="C97" s="21"/>
      <c r="D97" s="28"/>
      <c r="E97" s="20"/>
      <c r="F97" s="20"/>
      <c r="G97" s="20"/>
      <c r="H97" s="22"/>
      <c r="I97" s="20"/>
      <c r="J97" s="21"/>
    </row>
    <row r="98" spans="1:10">
      <c r="A98" s="82"/>
      <c r="B98" s="61"/>
      <c r="C98" s="21"/>
      <c r="D98" s="28"/>
      <c r="E98" s="20"/>
      <c r="F98" s="20"/>
      <c r="G98" s="20"/>
      <c r="H98" s="22"/>
      <c r="I98" s="20"/>
      <c r="J98" s="21"/>
    </row>
    <row r="99" spans="1:10">
      <c r="A99" s="82"/>
      <c r="B99" s="61"/>
      <c r="C99" s="21"/>
      <c r="D99" s="28"/>
      <c r="E99" s="20"/>
      <c r="F99" s="20"/>
      <c r="G99" s="20"/>
      <c r="H99" s="22"/>
      <c r="I99" s="20"/>
      <c r="J99" s="21"/>
    </row>
    <row r="100" spans="1:10">
      <c r="A100" s="82"/>
      <c r="B100" s="61"/>
      <c r="C100" s="21"/>
      <c r="D100" s="28"/>
      <c r="E100" s="20"/>
      <c r="F100" s="20"/>
      <c r="G100" s="20"/>
      <c r="H100" s="22"/>
      <c r="I100" s="20"/>
      <c r="J100" s="21"/>
    </row>
    <row r="101" spans="1:10">
      <c r="A101" s="82"/>
      <c r="B101" s="61"/>
      <c r="C101" s="21"/>
      <c r="D101" s="28"/>
      <c r="E101" s="20"/>
      <c r="F101" s="20"/>
      <c r="G101" s="20"/>
      <c r="H101" s="22"/>
      <c r="I101" s="20"/>
      <c r="J101" s="21"/>
    </row>
    <row r="102" spans="1:10">
      <c r="A102" s="82"/>
      <c r="B102" s="61"/>
      <c r="C102" s="21"/>
      <c r="D102" s="28"/>
      <c r="E102" s="20"/>
      <c r="F102" s="20"/>
      <c r="G102" s="20"/>
      <c r="H102" s="22"/>
      <c r="I102" s="20"/>
      <c r="J102" s="21"/>
    </row>
    <row r="103" spans="1:10">
      <c r="A103" s="82"/>
      <c r="B103" s="61"/>
      <c r="C103" s="21"/>
      <c r="D103" s="28"/>
      <c r="E103" s="20"/>
      <c r="F103" s="20"/>
      <c r="G103" s="20"/>
      <c r="H103" s="22"/>
      <c r="I103" s="20"/>
      <c r="J103" s="21"/>
    </row>
    <row r="104" spans="1:10">
      <c r="A104" s="82"/>
      <c r="B104" s="61"/>
      <c r="C104" s="21"/>
      <c r="D104" s="28"/>
      <c r="E104" s="20"/>
      <c r="F104" s="20"/>
      <c r="G104" s="20"/>
      <c r="H104" s="22"/>
      <c r="I104" s="20"/>
      <c r="J104" s="21"/>
    </row>
    <row r="105" spans="1:10">
      <c r="A105" s="82"/>
      <c r="B105" s="61"/>
      <c r="C105" s="21"/>
      <c r="D105" s="28"/>
      <c r="E105" s="20"/>
      <c r="F105" s="20"/>
      <c r="G105" s="20"/>
      <c r="H105" s="22"/>
      <c r="I105" s="20"/>
      <c r="J105" s="21"/>
    </row>
    <row r="106" spans="1:10">
      <c r="A106" s="82"/>
      <c r="B106" s="61"/>
      <c r="C106" s="21"/>
      <c r="D106" s="28"/>
      <c r="E106" s="20"/>
      <c r="F106" s="20"/>
      <c r="G106" s="20"/>
      <c r="H106" s="22"/>
      <c r="I106" s="20"/>
      <c r="J106" s="21"/>
    </row>
    <row r="107" spans="1:10">
      <c r="A107" s="82"/>
      <c r="B107" s="61"/>
      <c r="C107" s="21"/>
      <c r="D107" s="28"/>
      <c r="E107" s="20"/>
      <c r="F107" s="20"/>
      <c r="G107" s="20"/>
      <c r="H107" s="22"/>
      <c r="I107" s="20"/>
      <c r="J107" s="21"/>
    </row>
    <row r="108" spans="1:10">
      <c r="A108" s="82"/>
      <c r="B108" s="61"/>
      <c r="C108" s="21"/>
      <c r="D108" s="28"/>
      <c r="E108" s="20"/>
      <c r="F108" s="20"/>
      <c r="G108" s="20"/>
      <c r="H108" s="22"/>
      <c r="I108" s="20"/>
      <c r="J108" s="21"/>
    </row>
    <row r="109" spans="1:10">
      <c r="A109" s="82"/>
      <c r="B109" s="61"/>
      <c r="C109" s="21"/>
      <c r="D109" s="28"/>
      <c r="E109" s="20"/>
      <c r="F109" s="20"/>
      <c r="G109" s="20"/>
      <c r="H109" s="22"/>
      <c r="I109" s="20"/>
      <c r="J109" s="21"/>
    </row>
    <row r="110" spans="1:10">
      <c r="A110" s="82"/>
      <c r="B110" s="61"/>
      <c r="C110" s="21"/>
      <c r="D110" s="28"/>
      <c r="E110" s="20"/>
      <c r="F110" s="20"/>
      <c r="G110" s="20"/>
      <c r="H110" s="22"/>
      <c r="I110" s="20"/>
      <c r="J110" s="21"/>
    </row>
    <row r="111" spans="1:10">
      <c r="A111" s="82"/>
      <c r="B111" s="61"/>
      <c r="C111" s="21"/>
      <c r="D111" s="28"/>
      <c r="E111" s="20"/>
      <c r="F111" s="20"/>
      <c r="G111" s="20"/>
      <c r="H111" s="22"/>
      <c r="I111" s="20"/>
      <c r="J111" s="21"/>
    </row>
    <row r="112" spans="1:10">
      <c r="A112" s="82"/>
      <c r="B112" s="61"/>
      <c r="C112" s="21"/>
      <c r="D112" s="28"/>
      <c r="E112" s="20"/>
      <c r="F112" s="20"/>
      <c r="G112" s="20"/>
      <c r="H112" s="22"/>
      <c r="I112" s="20"/>
      <c r="J112" s="21"/>
    </row>
    <row r="113" spans="1:10">
      <c r="A113" s="82"/>
      <c r="B113" s="61"/>
      <c r="C113" s="21"/>
      <c r="D113" s="28"/>
      <c r="E113" s="20"/>
      <c r="F113" s="20"/>
      <c r="G113" s="20"/>
      <c r="H113" s="22"/>
      <c r="I113" s="20"/>
      <c r="J113" s="21"/>
    </row>
    <row r="114" spans="1:10">
      <c r="A114" s="82"/>
      <c r="B114" s="61"/>
      <c r="C114" s="21"/>
      <c r="D114" s="28"/>
      <c r="E114" s="20"/>
      <c r="F114" s="20"/>
      <c r="G114" s="20"/>
      <c r="H114" s="22"/>
      <c r="I114" s="20"/>
      <c r="J114" s="21"/>
    </row>
    <row r="115" spans="1:10">
      <c r="A115" s="82"/>
      <c r="B115" s="61"/>
      <c r="C115" s="21"/>
      <c r="D115" s="28"/>
      <c r="E115" s="20"/>
      <c r="F115" s="20"/>
      <c r="G115" s="20"/>
      <c r="H115" s="22"/>
      <c r="I115" s="20"/>
      <c r="J115" s="21"/>
    </row>
    <row r="116" spans="1:10">
      <c r="A116" s="82"/>
      <c r="B116" s="61"/>
      <c r="C116" s="21"/>
      <c r="D116" s="28"/>
      <c r="E116" s="20"/>
      <c r="F116" s="20"/>
      <c r="G116" s="20"/>
      <c r="H116" s="22"/>
      <c r="I116" s="20"/>
      <c r="J116" s="21"/>
    </row>
    <row r="117" spans="1:10">
      <c r="A117" s="82"/>
      <c r="B117" s="61"/>
      <c r="C117" s="21"/>
      <c r="D117" s="28"/>
      <c r="E117" s="20"/>
      <c r="F117" s="20"/>
      <c r="G117" s="20"/>
      <c r="H117" s="22"/>
      <c r="I117" s="20"/>
      <c r="J117" s="21"/>
    </row>
    <row r="118" spans="1:10">
      <c r="A118" s="82"/>
      <c r="B118" s="61"/>
      <c r="C118" s="21"/>
      <c r="D118" s="28"/>
      <c r="E118" s="20"/>
      <c r="F118" s="20"/>
      <c r="G118" s="20"/>
      <c r="H118" s="22"/>
      <c r="I118" s="20"/>
      <c r="J118" s="21"/>
    </row>
    <row r="119" spans="1:10">
      <c r="A119" s="82"/>
      <c r="B119" s="61"/>
      <c r="C119" s="21"/>
      <c r="D119" s="28"/>
      <c r="E119" s="20"/>
      <c r="F119" s="20"/>
      <c r="G119" s="20"/>
      <c r="H119" s="22"/>
      <c r="I119" s="20"/>
      <c r="J119" s="21"/>
    </row>
    <row r="120" spans="1:10">
      <c r="A120" s="82"/>
      <c r="B120" s="61"/>
      <c r="C120" s="21"/>
      <c r="D120" s="28"/>
      <c r="E120" s="20"/>
      <c r="F120" s="20"/>
      <c r="G120" s="20"/>
      <c r="H120" s="22"/>
      <c r="I120" s="20"/>
      <c r="J120" s="21"/>
    </row>
    <row r="121" spans="1:10">
      <c r="A121" s="82"/>
      <c r="B121" s="61"/>
      <c r="C121" s="21"/>
      <c r="D121" s="28"/>
      <c r="E121" s="20"/>
      <c r="F121" s="20"/>
      <c r="G121" s="20"/>
      <c r="H121" s="22"/>
      <c r="I121" s="20"/>
      <c r="J121" s="21"/>
    </row>
    <row r="122" spans="1:10">
      <c r="A122" s="82"/>
      <c r="B122" s="61"/>
      <c r="C122" s="21"/>
      <c r="D122" s="28"/>
      <c r="E122" s="20"/>
      <c r="F122" s="20"/>
      <c r="G122" s="20"/>
      <c r="H122" s="22"/>
      <c r="I122" s="20"/>
      <c r="J122" s="21"/>
    </row>
    <row r="123" spans="1:10">
      <c r="A123" s="82"/>
      <c r="B123" s="61"/>
      <c r="C123" s="21"/>
      <c r="D123" s="28"/>
      <c r="E123" s="20"/>
      <c r="F123" s="20"/>
      <c r="G123" s="20"/>
      <c r="H123" s="22"/>
      <c r="I123" s="20"/>
      <c r="J123" s="21"/>
    </row>
    <row r="124" spans="1:10">
      <c r="A124" s="82"/>
      <c r="B124" s="61"/>
      <c r="C124" s="21"/>
      <c r="D124" s="28"/>
      <c r="E124" s="20"/>
      <c r="F124" s="20"/>
      <c r="G124" s="20"/>
      <c r="H124" s="22"/>
      <c r="I124" s="20"/>
      <c r="J124" s="21"/>
    </row>
    <row r="125" spans="1:10">
      <c r="A125" s="82"/>
      <c r="B125" s="61"/>
      <c r="C125" s="21"/>
      <c r="D125" s="28"/>
      <c r="E125" s="20"/>
      <c r="F125" s="20"/>
      <c r="G125" s="20"/>
      <c r="H125" s="22"/>
      <c r="I125" s="20"/>
      <c r="J125" s="21"/>
    </row>
    <row r="126" spans="1:10">
      <c r="A126" s="82"/>
      <c r="B126" s="61"/>
      <c r="C126" s="21"/>
      <c r="D126" s="28"/>
      <c r="E126" s="20"/>
      <c r="F126" s="20"/>
      <c r="G126" s="20"/>
      <c r="H126" s="22"/>
      <c r="I126" s="20"/>
      <c r="J126" s="21"/>
    </row>
    <row r="127" spans="1:10">
      <c r="A127" s="82"/>
      <c r="B127" s="61"/>
      <c r="C127" s="21"/>
      <c r="D127" s="28"/>
      <c r="E127" s="20"/>
      <c r="F127" s="20"/>
      <c r="G127" s="20"/>
      <c r="H127" s="22"/>
      <c r="I127" s="20"/>
      <c r="J127" s="21"/>
    </row>
    <row r="128" spans="1:10">
      <c r="J128" s="21"/>
    </row>
    <row r="129" spans="3:10">
      <c r="J129" s="21"/>
    </row>
    <row r="130" spans="3:10">
      <c r="J130" s="21"/>
    </row>
    <row r="131" spans="3:10">
      <c r="C131" s="23"/>
      <c r="H131" s="17"/>
      <c r="J131" s="21"/>
    </row>
    <row r="132" spans="3:10">
      <c r="C132" s="23"/>
      <c r="H132" s="17"/>
      <c r="J132" s="21"/>
    </row>
  </sheetData>
  <mergeCells count="137">
    <mergeCell ref="AD2:AE2"/>
    <mergeCell ref="AF2:AG2"/>
    <mergeCell ref="AH2:AI2"/>
    <mergeCell ref="N2:O2"/>
    <mergeCell ref="P2:Q2"/>
    <mergeCell ref="R2:S2"/>
    <mergeCell ref="T2:U2"/>
    <mergeCell ref="V2:W2"/>
    <mergeCell ref="A2:C2"/>
    <mergeCell ref="E2:G2"/>
    <mergeCell ref="X2:Y2"/>
    <mergeCell ref="Z2:AA2"/>
    <mergeCell ref="AB2:AC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CR2:CS2"/>
    <mergeCell ref="CT2:CU2"/>
    <mergeCell ref="CV2:CW2"/>
    <mergeCell ref="CX2:CY2"/>
    <mergeCell ref="CZ2:DA2"/>
    <mergeCell ref="DB2:DC2"/>
    <mergeCell ref="CF2:CG2"/>
    <mergeCell ref="CH2:CI2"/>
    <mergeCell ref="CJ2:CK2"/>
    <mergeCell ref="CL2:CM2"/>
    <mergeCell ref="CN2:CO2"/>
    <mergeCell ref="CP2:CQ2"/>
    <mergeCell ref="DP2:DQ2"/>
    <mergeCell ref="DR2:DS2"/>
    <mergeCell ref="DT2:DU2"/>
    <mergeCell ref="DV2:DW2"/>
    <mergeCell ref="DX2:DY2"/>
    <mergeCell ref="DZ2:EA2"/>
    <mergeCell ref="DD2:DE2"/>
    <mergeCell ref="DF2:DG2"/>
    <mergeCell ref="DH2:DI2"/>
    <mergeCell ref="DJ2:DK2"/>
    <mergeCell ref="DL2:DM2"/>
    <mergeCell ref="DN2:DO2"/>
    <mergeCell ref="EN2:EO2"/>
    <mergeCell ref="EP2:EQ2"/>
    <mergeCell ref="ER2:ES2"/>
    <mergeCell ref="ET2:EU2"/>
    <mergeCell ref="EV2:EW2"/>
    <mergeCell ref="EX2:EY2"/>
    <mergeCell ref="EB2:EC2"/>
    <mergeCell ref="ED2:EE2"/>
    <mergeCell ref="EF2:EG2"/>
    <mergeCell ref="EH2:EI2"/>
    <mergeCell ref="EJ2:EK2"/>
    <mergeCell ref="EL2:EM2"/>
    <mergeCell ref="EZ2:FA2"/>
    <mergeCell ref="FB2:FC2"/>
    <mergeCell ref="FD2:FE2"/>
    <mergeCell ref="FF2:FG2"/>
    <mergeCell ref="FH2:FI2"/>
    <mergeCell ref="FJ2:FK2"/>
    <mergeCell ref="HZ2:IA2"/>
    <mergeCell ref="HH2:HI2"/>
    <mergeCell ref="HJ2:HK2"/>
    <mergeCell ref="HL2:HM2"/>
    <mergeCell ref="HN2:HO2"/>
    <mergeCell ref="HP2:HQ2"/>
    <mergeCell ref="HR2:HS2"/>
    <mergeCell ref="GV2:GW2"/>
    <mergeCell ref="GX2:GY2"/>
    <mergeCell ref="GZ2:HA2"/>
    <mergeCell ref="HB2:HC2"/>
    <mergeCell ref="HD2:HE2"/>
    <mergeCell ref="HF2:HG2"/>
    <mergeCell ref="GJ2:GK2"/>
    <mergeCell ref="GL2:GM2"/>
    <mergeCell ref="GN2:GO2"/>
    <mergeCell ref="GP2:GQ2"/>
    <mergeCell ref="GR2:GS2"/>
    <mergeCell ref="HT2:HU2"/>
    <mergeCell ref="HV2:HW2"/>
    <mergeCell ref="HX2:HY2"/>
    <mergeCell ref="GD2:GE2"/>
    <mergeCell ref="GF2:GG2"/>
    <mergeCell ref="GH2:GI2"/>
    <mergeCell ref="FL2:FM2"/>
    <mergeCell ref="FN2:FO2"/>
    <mergeCell ref="FP2:FQ2"/>
    <mergeCell ref="FR2:FS2"/>
    <mergeCell ref="FT2:FU2"/>
    <mergeCell ref="FV2:FW2"/>
    <mergeCell ref="GT2:GU2"/>
    <mergeCell ref="FX2:FY2"/>
    <mergeCell ref="FZ2:GA2"/>
    <mergeCell ref="GB2:GC2"/>
    <mergeCell ref="A27:A29"/>
    <mergeCell ref="B27:B29"/>
    <mergeCell ref="B30:C30"/>
    <mergeCell ref="B31:C31"/>
    <mergeCell ref="B32:C32"/>
    <mergeCell ref="B7:B8"/>
    <mergeCell ref="C7:C8"/>
    <mergeCell ref="D7:D8"/>
    <mergeCell ref="E7:E8"/>
    <mergeCell ref="A10:A17"/>
    <mergeCell ref="B10:B17"/>
    <mergeCell ref="A7:A8"/>
    <mergeCell ref="A6:M6"/>
    <mergeCell ref="A5:M5"/>
    <mergeCell ref="A3:M3"/>
    <mergeCell ref="J2:M2"/>
    <mergeCell ref="A4:M4"/>
    <mergeCell ref="A18:A20"/>
    <mergeCell ref="B18:B20"/>
    <mergeCell ref="A21:A23"/>
    <mergeCell ref="A24:A26"/>
    <mergeCell ref="F7:G7"/>
    <mergeCell ref="H7:H8"/>
    <mergeCell ref="I7:J7"/>
  </mergeCells>
  <pageMargins left="0.39370078740157483" right="0.19685039370078741" top="0.59055118110236227" bottom="0.39370078740157483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173"/>
  <sheetViews>
    <sheetView zoomScaleNormal="100" zoomScalePageLayoutView="70" workbookViewId="0">
      <selection activeCell="B35" sqref="B35"/>
    </sheetView>
  </sheetViews>
  <sheetFormatPr defaultColWidth="9.125" defaultRowHeight="12.75"/>
  <cols>
    <col min="1" max="1" width="5.875" style="207" customWidth="1"/>
    <col min="2" max="2" width="33.875" style="207" customWidth="1"/>
    <col min="3" max="3" width="16" style="207" customWidth="1"/>
    <col min="4" max="4" width="7.625" style="207" customWidth="1"/>
    <col min="5" max="5" width="14.75" style="207" customWidth="1"/>
    <col min="6" max="6" width="6.25" style="207" customWidth="1"/>
    <col min="7" max="7" width="7.125" style="207" customWidth="1"/>
    <col min="8" max="8" width="16.375" style="207" customWidth="1"/>
    <col min="9" max="9" width="8.125" style="207" customWidth="1"/>
    <col min="10" max="10" width="10" style="207" customWidth="1"/>
    <col min="11" max="11" width="11.125" style="207" customWidth="1"/>
    <col min="12" max="12" width="12.75" style="207" customWidth="1"/>
    <col min="13" max="13" width="11.75" style="207" customWidth="1"/>
    <col min="14" max="14" width="18.125" style="207" customWidth="1"/>
    <col min="15" max="16384" width="9.125" style="207"/>
  </cols>
  <sheetData>
    <row r="2" spans="1:14" ht="14.25" customHeight="1">
      <c r="I2" s="430"/>
      <c r="J2" s="430"/>
      <c r="K2" s="431"/>
      <c r="L2" s="431"/>
      <c r="M2" s="431"/>
      <c r="N2" s="431"/>
    </row>
    <row r="3" spans="1:14" ht="22.5" customHeight="1">
      <c r="A3" s="432" t="s">
        <v>583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4" ht="15" customHeight="1">
      <c r="A4" s="432" t="s">
        <v>584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ht="13.5" customHeight="1">
      <c r="A5" s="429" t="s">
        <v>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</row>
    <row r="6" spans="1:14" ht="19.5" customHeight="1">
      <c r="A6" s="432" t="s">
        <v>585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4" ht="16.5" customHeight="1">
      <c r="A7" s="432" t="s">
        <v>586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4" ht="11.2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9" spans="1:14" ht="25.5">
      <c r="A9" s="209" t="s">
        <v>0</v>
      </c>
      <c r="B9" s="209" t="s">
        <v>3</v>
      </c>
      <c r="C9" s="209" t="s">
        <v>5</v>
      </c>
      <c r="D9" s="209" t="s">
        <v>6</v>
      </c>
      <c r="E9" s="210" t="s">
        <v>1</v>
      </c>
      <c r="F9" s="438" t="s">
        <v>22</v>
      </c>
      <c r="G9" s="439"/>
      <c r="H9" s="209" t="s">
        <v>2</v>
      </c>
      <c r="I9" s="440" t="s">
        <v>587</v>
      </c>
      <c r="J9" s="441"/>
    </row>
    <row r="10" spans="1:14" ht="17.25" customHeight="1">
      <c r="A10" s="212">
        <v>1</v>
      </c>
      <c r="B10" s="212">
        <v>2</v>
      </c>
      <c r="C10" s="212">
        <v>3</v>
      </c>
      <c r="D10" s="212">
        <v>4</v>
      </c>
      <c r="E10" s="212">
        <v>5</v>
      </c>
      <c r="F10" s="212">
        <v>6</v>
      </c>
      <c r="G10" s="212" t="s">
        <v>399</v>
      </c>
      <c r="H10" s="212">
        <v>7</v>
      </c>
      <c r="I10" s="212">
        <v>8</v>
      </c>
      <c r="J10" s="212" t="s">
        <v>399</v>
      </c>
    </row>
    <row r="11" spans="1:14" ht="20.25" customHeight="1">
      <c r="A11" s="213"/>
      <c r="B11" s="214" t="s">
        <v>107</v>
      </c>
      <c r="C11" s="215"/>
      <c r="D11" s="215"/>
      <c r="E11" s="216"/>
      <c r="F11" s="216"/>
      <c r="G11" s="216"/>
      <c r="H11" s="216"/>
      <c r="I11" s="217"/>
      <c r="J11" s="217"/>
    </row>
    <row r="12" spans="1:14" ht="42.75" customHeight="1">
      <c r="A12" s="219">
        <v>1</v>
      </c>
      <c r="B12" s="220" t="s">
        <v>588</v>
      </c>
      <c r="C12" s="220" t="s">
        <v>589</v>
      </c>
      <c r="D12" s="219">
        <v>1</v>
      </c>
      <c r="E12" s="221" t="s">
        <v>590</v>
      </c>
      <c r="F12" s="222">
        <v>1</v>
      </c>
      <c r="G12" s="222">
        <v>1</v>
      </c>
      <c r="H12" s="220" t="s">
        <v>591</v>
      </c>
      <c r="I12" s="220">
        <v>3500</v>
      </c>
      <c r="J12" s="220">
        <v>3500</v>
      </c>
    </row>
    <row r="13" spans="1:14" ht="39" customHeight="1">
      <c r="A13" s="223"/>
      <c r="B13" s="224" t="s">
        <v>592</v>
      </c>
      <c r="C13" s="225"/>
      <c r="D13" s="225">
        <v>1</v>
      </c>
      <c r="E13" s="225"/>
      <c r="F13" s="225"/>
      <c r="G13" s="225"/>
      <c r="H13" s="225"/>
      <c r="I13" s="226">
        <f>SUM(I12)</f>
        <v>3500</v>
      </c>
      <c r="J13" s="226">
        <f>SUM(J12)</f>
        <v>3500</v>
      </c>
    </row>
    <row r="14" spans="1:14" ht="18.75" customHeight="1">
      <c r="A14" s="213"/>
      <c r="B14" s="214" t="s">
        <v>593</v>
      </c>
      <c r="C14" s="215"/>
      <c r="D14" s="215"/>
      <c r="E14" s="216"/>
      <c r="F14" s="216"/>
      <c r="G14" s="216"/>
      <c r="H14" s="216"/>
      <c r="I14" s="217"/>
      <c r="J14" s="217"/>
    </row>
    <row r="15" spans="1:14" ht="36.75" customHeight="1">
      <c r="A15" s="227">
        <v>2</v>
      </c>
      <c r="B15" s="220" t="s">
        <v>594</v>
      </c>
      <c r="C15" s="220" t="s">
        <v>595</v>
      </c>
      <c r="D15" s="228">
        <v>1</v>
      </c>
      <c r="E15" s="220" t="s">
        <v>596</v>
      </c>
      <c r="F15" s="222"/>
      <c r="G15" s="222"/>
      <c r="H15" s="220" t="s">
        <v>597</v>
      </c>
      <c r="I15" s="220">
        <v>800</v>
      </c>
      <c r="J15" s="220"/>
    </row>
    <row r="16" spans="1:14" ht="29.25" customHeight="1">
      <c r="A16" s="229"/>
      <c r="B16" s="230" t="s">
        <v>589</v>
      </c>
      <c r="C16" s="230"/>
      <c r="D16" s="231"/>
      <c r="E16" s="230" t="s">
        <v>590</v>
      </c>
      <c r="F16" s="232"/>
      <c r="G16" s="232">
        <v>1</v>
      </c>
      <c r="H16" s="230" t="s">
        <v>598</v>
      </c>
      <c r="I16" s="230"/>
      <c r="J16" s="230">
        <v>28</v>
      </c>
    </row>
    <row r="17" spans="1:14" ht="33.75" customHeight="1">
      <c r="A17" s="229"/>
      <c r="B17" s="230" t="s">
        <v>599</v>
      </c>
      <c r="C17" s="230"/>
      <c r="D17" s="231"/>
      <c r="E17" s="230" t="s">
        <v>600</v>
      </c>
      <c r="F17" s="232"/>
      <c r="G17" s="232">
        <v>1</v>
      </c>
      <c r="H17" s="230" t="s">
        <v>601</v>
      </c>
      <c r="I17" s="230"/>
      <c r="J17" s="230">
        <v>10</v>
      </c>
    </row>
    <row r="18" spans="1:14" ht="24.75" customHeight="1">
      <c r="A18" s="229"/>
      <c r="B18" s="230" t="s">
        <v>602</v>
      </c>
      <c r="C18" s="230"/>
      <c r="D18" s="231"/>
      <c r="E18" s="230" t="s">
        <v>600</v>
      </c>
      <c r="F18" s="232"/>
      <c r="G18" s="232">
        <v>1</v>
      </c>
      <c r="H18" s="230" t="s">
        <v>601</v>
      </c>
      <c r="I18" s="230"/>
      <c r="J18" s="230">
        <v>7</v>
      </c>
    </row>
    <row r="19" spans="1:14" ht="27.75" customHeight="1">
      <c r="A19" s="229"/>
      <c r="B19" s="230" t="s">
        <v>603</v>
      </c>
      <c r="C19" s="230"/>
      <c r="D19" s="233"/>
      <c r="E19" s="230" t="s">
        <v>604</v>
      </c>
      <c r="F19" s="232"/>
      <c r="G19" s="232">
        <v>1</v>
      </c>
      <c r="H19" s="230" t="s">
        <v>605</v>
      </c>
      <c r="I19" s="230"/>
      <c r="J19" s="230">
        <v>77</v>
      </c>
    </row>
    <row r="20" spans="1:14" ht="53.25" customHeight="1">
      <c r="A20" s="229">
        <v>3</v>
      </c>
      <c r="B20" s="230" t="s">
        <v>606</v>
      </c>
      <c r="C20" s="230" t="s">
        <v>595</v>
      </c>
      <c r="D20" s="229">
        <v>1</v>
      </c>
      <c r="E20" s="230" t="s">
        <v>607</v>
      </c>
      <c r="F20" s="232">
        <v>1</v>
      </c>
      <c r="G20" s="232">
        <v>1</v>
      </c>
      <c r="H20" s="230" t="s">
        <v>608</v>
      </c>
      <c r="I20" s="230">
        <v>200</v>
      </c>
      <c r="J20" s="230">
        <v>150</v>
      </c>
    </row>
    <row r="21" spans="1:14" ht="40.5" customHeight="1">
      <c r="A21" s="229">
        <v>4</v>
      </c>
      <c r="B21" s="230" t="s">
        <v>609</v>
      </c>
      <c r="C21" s="230" t="s">
        <v>589</v>
      </c>
      <c r="D21" s="229">
        <v>1</v>
      </c>
      <c r="E21" s="230" t="s">
        <v>610</v>
      </c>
      <c r="F21" s="232">
        <v>1</v>
      </c>
      <c r="G21" s="232">
        <v>1</v>
      </c>
      <c r="H21" s="230" t="s">
        <v>611</v>
      </c>
      <c r="I21" s="230">
        <v>250</v>
      </c>
      <c r="J21" s="230">
        <v>161</v>
      </c>
      <c r="K21" s="246"/>
      <c r="L21" s="246"/>
      <c r="M21" s="246"/>
      <c r="N21" s="247"/>
    </row>
    <row r="22" spans="1:14" ht="37.5" customHeight="1">
      <c r="A22" s="229">
        <v>5</v>
      </c>
      <c r="B22" s="234" t="s">
        <v>612</v>
      </c>
      <c r="C22" s="230" t="s">
        <v>589</v>
      </c>
      <c r="D22" s="229">
        <v>1</v>
      </c>
      <c r="E22" s="235" t="s">
        <v>613</v>
      </c>
      <c r="F22" s="232">
        <v>1</v>
      </c>
      <c r="G22" s="232">
        <v>2</v>
      </c>
      <c r="H22" s="234" t="s">
        <v>614</v>
      </c>
      <c r="I22" s="235">
        <v>700</v>
      </c>
      <c r="J22" s="235">
        <v>1276</v>
      </c>
    </row>
    <row r="23" spans="1:14" ht="41.25" customHeight="1">
      <c r="A23" s="229">
        <v>6</v>
      </c>
      <c r="B23" s="230" t="s">
        <v>615</v>
      </c>
      <c r="C23" s="230" t="s">
        <v>616</v>
      </c>
      <c r="D23" s="229">
        <v>1</v>
      </c>
      <c r="E23" s="230" t="s">
        <v>617</v>
      </c>
      <c r="F23" s="232">
        <v>1</v>
      </c>
      <c r="G23" s="232">
        <v>1</v>
      </c>
      <c r="H23" s="230" t="s">
        <v>618</v>
      </c>
      <c r="I23" s="230">
        <v>125</v>
      </c>
      <c r="J23" s="230">
        <v>84</v>
      </c>
    </row>
    <row r="24" spans="1:14" ht="78" customHeight="1">
      <c r="A24" s="229">
        <v>7</v>
      </c>
      <c r="B24" s="230" t="s">
        <v>619</v>
      </c>
      <c r="C24" s="230" t="s">
        <v>620</v>
      </c>
      <c r="D24" s="229">
        <v>0</v>
      </c>
      <c r="E24" s="230" t="s">
        <v>53</v>
      </c>
      <c r="F24" s="232"/>
      <c r="G24" s="232">
        <v>0</v>
      </c>
      <c r="H24" s="230" t="s">
        <v>621</v>
      </c>
      <c r="I24" s="230">
        <v>100</v>
      </c>
      <c r="J24" s="230">
        <v>0</v>
      </c>
    </row>
    <row r="25" spans="1:14" ht="24" customHeight="1">
      <c r="A25" s="236"/>
      <c r="B25" s="237" t="s">
        <v>622</v>
      </c>
      <c r="C25" s="209"/>
      <c r="D25" s="238">
        <f>SUM(D15:D24)</f>
        <v>5</v>
      </c>
      <c r="E25" s="239"/>
      <c r="F25" s="239"/>
      <c r="G25" s="239"/>
      <c r="H25" s="239"/>
      <c r="I25" s="238">
        <f>SUM(I15:I24)</f>
        <v>2175</v>
      </c>
      <c r="J25" s="238">
        <f>SUM(J15:J24)</f>
        <v>1793</v>
      </c>
    </row>
    <row r="26" spans="1:14" ht="13.5">
      <c r="A26" s="236"/>
      <c r="B26" s="240"/>
      <c r="C26" s="211"/>
      <c r="D26" s="211"/>
      <c r="E26" s="239"/>
      <c r="F26" s="239"/>
      <c r="G26" s="239"/>
      <c r="H26" s="239"/>
      <c r="I26" s="241"/>
      <c r="J26" s="241"/>
    </row>
    <row r="27" spans="1:14" ht="23.25" customHeight="1">
      <c r="A27" s="236"/>
      <c r="B27" s="433" t="s">
        <v>623</v>
      </c>
      <c r="C27" s="434"/>
      <c r="D27" s="242">
        <f>SUM(D13)</f>
        <v>1</v>
      </c>
      <c r="E27" s="239"/>
      <c r="F27" s="239"/>
      <c r="G27" s="239"/>
      <c r="H27" s="239"/>
      <c r="I27" s="241"/>
      <c r="J27" s="241">
        <f>SUM(J13)</f>
        <v>3500</v>
      </c>
    </row>
    <row r="28" spans="1:14" ht="28.5" customHeight="1">
      <c r="A28" s="236"/>
      <c r="B28" s="433" t="s">
        <v>624</v>
      </c>
      <c r="C28" s="434"/>
      <c r="D28" s="243">
        <f>SUM(D25)</f>
        <v>5</v>
      </c>
      <c r="E28" s="239"/>
      <c r="F28" s="239"/>
      <c r="G28" s="239"/>
      <c r="H28" s="239"/>
      <c r="I28" s="241"/>
      <c r="J28" s="241">
        <f>SUM(J25)</f>
        <v>1793</v>
      </c>
    </row>
    <row r="29" spans="1:14" ht="27.75" customHeight="1">
      <c r="A29" s="236"/>
      <c r="B29" s="433" t="s">
        <v>625</v>
      </c>
      <c r="C29" s="435"/>
      <c r="D29" s="242"/>
      <c r="E29" s="239"/>
      <c r="F29" s="239"/>
      <c r="G29" s="239"/>
      <c r="H29" s="239"/>
      <c r="I29" s="241"/>
      <c r="J29" s="241"/>
    </row>
    <row r="30" spans="1:14" ht="27" customHeight="1">
      <c r="A30" s="236"/>
      <c r="B30" s="433" t="s">
        <v>626</v>
      </c>
      <c r="C30" s="435"/>
      <c r="D30" s="243"/>
      <c r="E30" s="239"/>
      <c r="F30" s="239"/>
      <c r="G30" s="239"/>
      <c r="H30" s="239"/>
      <c r="I30" s="241"/>
      <c r="J30" s="241"/>
    </row>
    <row r="31" spans="1:14" ht="23.25" customHeight="1">
      <c r="A31" s="236"/>
      <c r="B31" s="436" t="s">
        <v>627</v>
      </c>
      <c r="C31" s="437" t="s">
        <v>627</v>
      </c>
      <c r="D31" s="218">
        <f>SUM(D28+D27)</f>
        <v>6</v>
      </c>
      <c r="E31" s="239"/>
      <c r="F31" s="239"/>
      <c r="G31" s="239"/>
      <c r="H31" s="239"/>
      <c r="I31" s="241"/>
      <c r="J31" s="241">
        <f>SUM(J27:J28)</f>
        <v>5293</v>
      </c>
    </row>
    <row r="32" spans="1:14">
      <c r="A32" s="244"/>
      <c r="B32" s="245"/>
      <c r="C32" s="245"/>
      <c r="D32" s="245"/>
      <c r="E32" s="244"/>
      <c r="F32" s="244"/>
      <c r="G32" s="244"/>
      <c r="H32" s="244"/>
      <c r="I32" s="244"/>
      <c r="J32" s="244"/>
    </row>
    <row r="35" spans="2:5">
      <c r="B35" s="248"/>
      <c r="C35" s="244"/>
      <c r="D35" s="244"/>
      <c r="E35" s="244"/>
    </row>
    <row r="36" spans="2:5" ht="15.75">
      <c r="B36" s="248"/>
      <c r="C36" s="249"/>
      <c r="D36" s="249"/>
      <c r="E36" s="249"/>
    </row>
    <row r="37" spans="2:5">
      <c r="B37" s="248"/>
      <c r="C37" s="244"/>
      <c r="D37" s="244"/>
      <c r="E37" s="244"/>
    </row>
    <row r="38" spans="2:5">
      <c r="B38" s="248"/>
      <c r="C38" s="244"/>
      <c r="D38" s="244"/>
      <c r="E38" s="244"/>
    </row>
    <row r="39" spans="2:5" ht="15.75">
      <c r="B39" s="248"/>
      <c r="C39" s="249"/>
      <c r="D39" s="249"/>
      <c r="E39" s="249"/>
    </row>
    <row r="40" spans="2:5">
      <c r="B40" s="248"/>
      <c r="C40" s="244"/>
      <c r="D40" s="244"/>
      <c r="E40" s="244"/>
    </row>
    <row r="41" spans="2:5">
      <c r="B41" s="248"/>
      <c r="C41" s="250"/>
      <c r="D41" s="250"/>
      <c r="E41" s="250"/>
    </row>
    <row r="42" spans="2:5">
      <c r="B42" s="248"/>
      <c r="C42" s="244"/>
      <c r="D42" s="244"/>
      <c r="E42" s="244"/>
    </row>
    <row r="43" spans="2:5" ht="15.75">
      <c r="B43" s="245"/>
      <c r="C43" s="249"/>
      <c r="D43" s="249"/>
      <c r="E43" s="249"/>
    </row>
    <row r="44" spans="2:5" ht="15.75" customHeight="1">
      <c r="B44" s="251"/>
      <c r="C44" s="250"/>
      <c r="D44" s="250"/>
      <c r="E44" s="250"/>
    </row>
    <row r="45" spans="2:5" ht="15.75" customHeight="1"/>
    <row r="46" spans="2:5" ht="15.75" customHeight="1"/>
    <row r="48" spans="2:5" ht="18.75" customHeight="1"/>
    <row r="49" ht="18.75" customHeight="1"/>
    <row r="50" ht="60.75" customHeight="1"/>
    <row r="52" ht="68.25" customHeight="1"/>
    <row r="53" ht="33.75" customHeight="1"/>
    <row r="54" ht="60.75" customHeight="1"/>
    <row r="57" ht="15.75" customHeight="1"/>
    <row r="58" ht="47.25" customHeight="1"/>
    <row r="62" ht="48" customHeight="1"/>
    <row r="69" ht="15" customHeight="1"/>
    <row r="70" ht="15" customHeight="1"/>
    <row r="71" ht="15" customHeight="1"/>
    <row r="171" ht="15" customHeight="1"/>
    <row r="172" ht="15" customHeight="1"/>
    <row r="173" ht="15" customHeight="1"/>
  </sheetData>
  <mergeCells count="13">
    <mergeCell ref="B29:C29"/>
    <mergeCell ref="B30:C30"/>
    <mergeCell ref="B31:C31"/>
    <mergeCell ref="A6:N6"/>
    <mergeCell ref="A7:N7"/>
    <mergeCell ref="F9:G9"/>
    <mergeCell ref="I9:J9"/>
    <mergeCell ref="B27:C27"/>
    <mergeCell ref="A5:N5"/>
    <mergeCell ref="I2:N2"/>
    <mergeCell ref="A3:N3"/>
    <mergeCell ref="A4:N4"/>
    <mergeCell ref="B28:C28"/>
  </mergeCells>
  <pageMargins left="0.39370078740157483" right="0.39370078740157483" top="0.19685039370078741" bottom="0.19685039370078741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59"/>
  <sheetViews>
    <sheetView topLeftCell="A25" zoomScaleNormal="100" zoomScalePageLayoutView="70" workbookViewId="0">
      <selection activeCell="B122" sqref="B122"/>
    </sheetView>
  </sheetViews>
  <sheetFormatPr defaultColWidth="9.125" defaultRowHeight="12.75"/>
  <cols>
    <col min="1" max="1" width="5.875" style="207" customWidth="1"/>
    <col min="2" max="2" width="38.875" style="207" customWidth="1"/>
    <col min="3" max="3" width="15.125" style="207" customWidth="1"/>
    <col min="4" max="4" width="6.875" style="207" customWidth="1"/>
    <col min="5" max="5" width="13.125" style="207" customWidth="1"/>
    <col min="6" max="7" width="6.625" style="207" customWidth="1"/>
    <col min="8" max="8" width="14.25" style="207" customWidth="1"/>
    <col min="9" max="9" width="6.875" style="207" customWidth="1"/>
    <col min="10" max="10" width="7.375" style="207" customWidth="1"/>
    <col min="11" max="11" width="12.625" style="207" customWidth="1"/>
    <col min="12" max="13" width="14.375" style="207" customWidth="1"/>
    <col min="14" max="14" width="13.5" style="207" customWidth="1"/>
    <col min="15" max="15" width="9.125" style="207"/>
    <col min="16" max="16" width="12.375" style="207" bestFit="1" customWidth="1"/>
    <col min="17" max="16384" width="9.125" style="207"/>
  </cols>
  <sheetData>
    <row r="1" spans="1:17" ht="11.25" customHeight="1"/>
    <row r="2" spans="1:17" ht="41.25" customHeight="1">
      <c r="H2" s="430"/>
      <c r="I2" s="430"/>
      <c r="J2" s="430"/>
      <c r="K2" s="430"/>
      <c r="L2" s="430"/>
      <c r="M2" s="430"/>
      <c r="N2" s="430"/>
      <c r="Q2" s="250"/>
    </row>
    <row r="3" spans="1:17" ht="18.75" customHeight="1">
      <c r="A3" s="432" t="s">
        <v>628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1:17" ht="15" customHeight="1">
      <c r="A4" s="432" t="s">
        <v>584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Q4" s="252"/>
    </row>
    <row r="5" spans="1:17" ht="13.5" customHeight="1">
      <c r="A5" s="429" t="s">
        <v>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</row>
    <row r="6" spans="1:17" ht="19.5" customHeight="1">
      <c r="A6" s="432" t="s">
        <v>629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7" ht="16.5" customHeight="1">
      <c r="A7" s="432" t="s">
        <v>586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7" ht="11.2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9" spans="1:17" ht="78.75" customHeight="1">
      <c r="A9" s="209" t="s">
        <v>0</v>
      </c>
      <c r="B9" s="209" t="s">
        <v>3</v>
      </c>
      <c r="C9" s="209" t="s">
        <v>5</v>
      </c>
      <c r="D9" s="209" t="s">
        <v>6</v>
      </c>
      <c r="E9" s="210" t="s">
        <v>1</v>
      </c>
      <c r="F9" s="438" t="s">
        <v>22</v>
      </c>
      <c r="G9" s="439"/>
      <c r="H9" s="209" t="s">
        <v>2</v>
      </c>
      <c r="I9" s="440" t="s">
        <v>587</v>
      </c>
      <c r="J9" s="441"/>
      <c r="N9" s="253"/>
    </row>
    <row r="10" spans="1:17" ht="17.25" customHeight="1">
      <c r="A10" s="212">
        <v>1</v>
      </c>
      <c r="B10" s="212">
        <v>2</v>
      </c>
      <c r="C10" s="212">
        <v>3</v>
      </c>
      <c r="D10" s="212">
        <v>4</v>
      </c>
      <c r="E10" s="212">
        <v>5</v>
      </c>
      <c r="F10" s="212">
        <v>6</v>
      </c>
      <c r="G10" s="212" t="s">
        <v>399</v>
      </c>
      <c r="H10" s="212">
        <v>7</v>
      </c>
      <c r="I10" s="212">
        <v>8</v>
      </c>
      <c r="J10" s="212" t="s">
        <v>399</v>
      </c>
    </row>
    <row r="11" spans="1:17" ht="27" customHeight="1">
      <c r="A11" s="254"/>
      <c r="B11" s="255" t="s">
        <v>630</v>
      </c>
      <c r="C11" s="255"/>
      <c r="D11" s="255"/>
      <c r="E11" s="255"/>
      <c r="F11" s="255"/>
      <c r="G11" s="255"/>
      <c r="H11" s="255"/>
      <c r="I11" s="256"/>
      <c r="J11" s="256"/>
    </row>
    <row r="12" spans="1:17" ht="18" customHeight="1">
      <c r="A12" s="257"/>
      <c r="B12" s="258" t="s">
        <v>631</v>
      </c>
      <c r="C12" s="258"/>
      <c r="D12" s="258"/>
      <c r="E12" s="258"/>
      <c r="F12" s="258"/>
      <c r="G12" s="259"/>
      <c r="H12" s="260"/>
      <c r="I12" s="261"/>
      <c r="J12" s="261"/>
    </row>
    <row r="13" spans="1:17" ht="39" customHeight="1">
      <c r="A13" s="219">
        <v>1</v>
      </c>
      <c r="B13" s="262" t="s">
        <v>632</v>
      </c>
      <c r="C13" s="220" t="s">
        <v>47</v>
      </c>
      <c r="D13" s="263">
        <v>1</v>
      </c>
      <c r="E13" s="264" t="s">
        <v>473</v>
      </c>
      <c r="F13" s="265">
        <v>3</v>
      </c>
      <c r="G13" s="265">
        <v>3</v>
      </c>
      <c r="H13" s="265" t="s">
        <v>633</v>
      </c>
      <c r="I13" s="264">
        <v>30</v>
      </c>
      <c r="J13" s="264">
        <v>34</v>
      </c>
    </row>
    <row r="14" spans="1:17" ht="57" customHeight="1">
      <c r="A14" s="236">
        <v>2</v>
      </c>
      <c r="B14" s="266" t="s">
        <v>634</v>
      </c>
      <c r="C14" s="230" t="s">
        <v>57</v>
      </c>
      <c r="D14" s="267">
        <v>1</v>
      </c>
      <c r="E14" s="234" t="s">
        <v>635</v>
      </c>
      <c r="F14" s="235">
        <v>5</v>
      </c>
      <c r="G14" s="235">
        <v>5</v>
      </c>
      <c r="H14" s="234" t="s">
        <v>636</v>
      </c>
      <c r="I14" s="235">
        <v>179</v>
      </c>
      <c r="J14" s="235">
        <v>153</v>
      </c>
    </row>
    <row r="15" spans="1:17" ht="33.75" customHeight="1">
      <c r="A15" s="223">
        <v>3</v>
      </c>
      <c r="B15" s="268" t="s">
        <v>637</v>
      </c>
      <c r="C15" s="269" t="s">
        <v>8</v>
      </c>
      <c r="D15" s="270">
        <v>1</v>
      </c>
      <c r="E15" s="269" t="s">
        <v>512</v>
      </c>
      <c r="F15" s="271">
        <v>3</v>
      </c>
      <c r="G15" s="271">
        <v>4</v>
      </c>
      <c r="H15" s="271" t="s">
        <v>638</v>
      </c>
      <c r="I15" s="271">
        <v>40</v>
      </c>
      <c r="J15" s="271">
        <v>33</v>
      </c>
    </row>
    <row r="16" spans="1:17" ht="19.5" customHeight="1">
      <c r="A16" s="272"/>
      <c r="B16" s="273" t="s">
        <v>639</v>
      </c>
      <c r="C16" s="273"/>
      <c r="D16" s="273"/>
      <c r="E16" s="273"/>
      <c r="F16" s="273"/>
      <c r="G16" s="274"/>
      <c r="H16" s="275"/>
      <c r="I16" s="276"/>
      <c r="J16" s="276"/>
    </row>
    <row r="17" spans="1:10" ht="36" customHeight="1">
      <c r="A17" s="219">
        <v>4</v>
      </c>
      <c r="B17" s="277" t="s">
        <v>640</v>
      </c>
      <c r="C17" s="220" t="s">
        <v>342</v>
      </c>
      <c r="D17" s="263">
        <v>1</v>
      </c>
      <c r="E17" s="278" t="s">
        <v>309</v>
      </c>
      <c r="F17" s="264">
        <v>5</v>
      </c>
      <c r="G17" s="264">
        <v>5</v>
      </c>
      <c r="H17" s="265" t="s">
        <v>81</v>
      </c>
      <c r="I17" s="264">
        <v>150</v>
      </c>
      <c r="J17" s="264">
        <v>241</v>
      </c>
    </row>
    <row r="18" spans="1:10" ht="64.5" customHeight="1">
      <c r="A18" s="236">
        <v>5</v>
      </c>
      <c r="B18" s="279" t="s">
        <v>641</v>
      </c>
      <c r="C18" s="230" t="s">
        <v>16</v>
      </c>
      <c r="D18" s="267">
        <v>0</v>
      </c>
      <c r="E18" s="234" t="s">
        <v>343</v>
      </c>
      <c r="F18" s="235">
        <v>8</v>
      </c>
      <c r="G18" s="235">
        <v>0</v>
      </c>
      <c r="H18" s="234" t="s">
        <v>19</v>
      </c>
      <c r="I18" s="235">
        <v>200</v>
      </c>
      <c r="J18" s="235">
        <v>0</v>
      </c>
    </row>
    <row r="19" spans="1:10" ht="30" customHeight="1">
      <c r="A19" s="223"/>
      <c r="B19" s="225" t="s">
        <v>642</v>
      </c>
      <c r="C19" s="280"/>
      <c r="D19" s="270">
        <f>SUM(D13:D18)</f>
        <v>4</v>
      </c>
      <c r="E19" s="270"/>
      <c r="F19" s="270"/>
      <c r="G19" s="270"/>
      <c r="H19" s="281"/>
      <c r="I19" s="282">
        <f>SUM(I13:I18)</f>
        <v>599</v>
      </c>
      <c r="J19" s="282">
        <f>SUM(J13:J18)</f>
        <v>461</v>
      </c>
    </row>
    <row r="20" spans="1:10" ht="35.25" customHeight="1">
      <c r="A20" s="283"/>
      <c r="B20" s="284" t="s">
        <v>643</v>
      </c>
      <c r="C20" s="285"/>
      <c r="D20" s="286"/>
      <c r="E20" s="286"/>
      <c r="F20" s="286"/>
      <c r="G20" s="286"/>
      <c r="H20" s="287"/>
      <c r="I20" s="288"/>
      <c r="J20" s="288"/>
    </row>
    <row r="21" spans="1:10" ht="21" customHeight="1">
      <c r="A21" s="257"/>
      <c r="B21" s="258" t="s">
        <v>644</v>
      </c>
      <c r="C21" s="289"/>
      <c r="D21" s="289"/>
      <c r="E21" s="289"/>
      <c r="F21" s="289"/>
      <c r="G21" s="259"/>
      <c r="H21" s="260"/>
      <c r="I21" s="290"/>
      <c r="J21" s="290"/>
    </row>
    <row r="22" spans="1:10" ht="48" customHeight="1">
      <c r="A22" s="219">
        <v>6</v>
      </c>
      <c r="B22" s="291" t="s">
        <v>645</v>
      </c>
      <c r="C22" s="265" t="s">
        <v>47</v>
      </c>
      <c r="D22" s="265">
        <v>1</v>
      </c>
      <c r="E22" s="265" t="s">
        <v>646</v>
      </c>
      <c r="F22" s="265">
        <v>5</v>
      </c>
      <c r="G22" s="265">
        <v>3</v>
      </c>
      <c r="H22" s="265" t="s">
        <v>647</v>
      </c>
      <c r="I22" s="265">
        <v>25</v>
      </c>
      <c r="J22" s="265">
        <v>27</v>
      </c>
    </row>
    <row r="23" spans="1:10" ht="49.5" customHeight="1">
      <c r="A23" s="236">
        <v>7</v>
      </c>
      <c r="B23" s="292" t="s">
        <v>648</v>
      </c>
      <c r="C23" s="234" t="s">
        <v>47</v>
      </c>
      <c r="D23" s="234">
        <v>1</v>
      </c>
      <c r="E23" s="234" t="s">
        <v>646</v>
      </c>
      <c r="F23" s="234">
        <v>5</v>
      </c>
      <c r="G23" s="234">
        <v>3</v>
      </c>
      <c r="H23" s="234" t="s">
        <v>647</v>
      </c>
      <c r="I23" s="234">
        <v>25</v>
      </c>
      <c r="J23" s="234">
        <v>27</v>
      </c>
    </row>
    <row r="24" spans="1:10" ht="32.25" customHeight="1">
      <c r="A24" s="236">
        <v>8</v>
      </c>
      <c r="B24" s="292" t="s">
        <v>649</v>
      </c>
      <c r="C24" s="234" t="s">
        <v>650</v>
      </c>
      <c r="D24" s="234">
        <v>1</v>
      </c>
      <c r="E24" s="234" t="s">
        <v>651</v>
      </c>
      <c r="F24" s="235">
        <v>0</v>
      </c>
      <c r="G24" s="235">
        <v>3</v>
      </c>
      <c r="H24" s="235" t="s">
        <v>652</v>
      </c>
      <c r="I24" s="235">
        <v>0</v>
      </c>
      <c r="J24" s="235">
        <v>59</v>
      </c>
    </row>
    <row r="25" spans="1:10" ht="38.25">
      <c r="A25" s="236">
        <v>9</v>
      </c>
      <c r="B25" s="292" t="s">
        <v>653</v>
      </c>
      <c r="C25" s="230" t="s">
        <v>7</v>
      </c>
      <c r="D25" s="230">
        <v>0</v>
      </c>
      <c r="E25" s="293" t="s">
        <v>654</v>
      </c>
      <c r="F25" s="235">
        <v>2</v>
      </c>
      <c r="G25" s="235">
        <v>0</v>
      </c>
      <c r="H25" s="234" t="s">
        <v>655</v>
      </c>
      <c r="I25" s="235">
        <v>80</v>
      </c>
      <c r="J25" s="235">
        <v>0</v>
      </c>
    </row>
    <row r="26" spans="1:10" ht="30" customHeight="1">
      <c r="A26" s="236">
        <v>10</v>
      </c>
      <c r="B26" s="292" t="s">
        <v>656</v>
      </c>
      <c r="C26" s="234" t="s">
        <v>8</v>
      </c>
      <c r="D26" s="234">
        <v>1</v>
      </c>
      <c r="E26" s="234" t="s">
        <v>657</v>
      </c>
      <c r="F26" s="235">
        <v>4</v>
      </c>
      <c r="G26" s="235">
        <v>4</v>
      </c>
      <c r="H26" s="235" t="s">
        <v>638</v>
      </c>
      <c r="I26" s="235">
        <v>100</v>
      </c>
      <c r="J26" s="235">
        <v>92</v>
      </c>
    </row>
    <row r="27" spans="1:10" ht="34.5" customHeight="1">
      <c r="A27" s="236">
        <v>11</v>
      </c>
      <c r="B27" s="292" t="s">
        <v>658</v>
      </c>
      <c r="C27" s="234" t="s">
        <v>659</v>
      </c>
      <c r="D27" s="234">
        <v>1</v>
      </c>
      <c r="E27" s="234" t="s">
        <v>525</v>
      </c>
      <c r="F27" s="235">
        <v>3</v>
      </c>
      <c r="G27" s="235">
        <v>3</v>
      </c>
      <c r="H27" s="235" t="s">
        <v>660</v>
      </c>
      <c r="I27" s="235">
        <v>100</v>
      </c>
      <c r="J27" s="235">
        <v>116</v>
      </c>
    </row>
    <row r="28" spans="1:10" ht="25.5">
      <c r="A28" s="236">
        <v>12</v>
      </c>
      <c r="B28" s="292" t="s">
        <v>661</v>
      </c>
      <c r="C28" s="234" t="s">
        <v>659</v>
      </c>
      <c r="D28" s="234">
        <v>0</v>
      </c>
      <c r="E28" s="234" t="s">
        <v>53</v>
      </c>
      <c r="F28" s="235">
        <v>3</v>
      </c>
      <c r="G28" s="235">
        <v>0</v>
      </c>
      <c r="H28" s="235" t="s">
        <v>660</v>
      </c>
      <c r="I28" s="235">
        <v>100</v>
      </c>
      <c r="J28" s="235">
        <v>0</v>
      </c>
    </row>
    <row r="29" spans="1:10" ht="25.5">
      <c r="A29" s="223">
        <v>13</v>
      </c>
      <c r="B29" s="294" t="s">
        <v>662</v>
      </c>
      <c r="C29" s="269" t="s">
        <v>663</v>
      </c>
      <c r="D29" s="269">
        <v>0</v>
      </c>
      <c r="E29" s="269" t="s">
        <v>344</v>
      </c>
      <c r="F29" s="271">
        <v>3</v>
      </c>
      <c r="G29" s="271">
        <v>0</v>
      </c>
      <c r="H29" s="271" t="s">
        <v>652</v>
      </c>
      <c r="I29" s="271">
        <v>150</v>
      </c>
      <c r="J29" s="271">
        <v>0</v>
      </c>
    </row>
    <row r="30" spans="1:10" ht="18.75" customHeight="1">
      <c r="A30" s="295" t="s">
        <v>664</v>
      </c>
      <c r="B30" s="296"/>
      <c r="C30" s="296"/>
      <c r="D30" s="296"/>
      <c r="E30" s="296"/>
      <c r="F30" s="296"/>
      <c r="G30" s="274"/>
      <c r="H30" s="274"/>
      <c r="I30" s="274"/>
      <c r="J30" s="274"/>
    </row>
    <row r="31" spans="1:10" ht="38.25">
      <c r="A31" s="219">
        <v>14</v>
      </c>
      <c r="B31" s="277" t="s">
        <v>665</v>
      </c>
      <c r="C31" s="220" t="s">
        <v>88</v>
      </c>
      <c r="D31" s="264">
        <v>1</v>
      </c>
      <c r="E31" s="278" t="s">
        <v>309</v>
      </c>
      <c r="F31" s="264">
        <v>3</v>
      </c>
      <c r="G31" s="264">
        <v>3</v>
      </c>
      <c r="H31" s="265" t="s">
        <v>666</v>
      </c>
      <c r="I31" s="264">
        <v>100</v>
      </c>
      <c r="J31" s="264">
        <v>98</v>
      </c>
    </row>
    <row r="32" spans="1:10" ht="51">
      <c r="A32" s="236">
        <v>15</v>
      </c>
      <c r="B32" s="279" t="s">
        <v>667</v>
      </c>
      <c r="C32" s="230" t="s">
        <v>88</v>
      </c>
      <c r="D32" s="235">
        <v>1</v>
      </c>
      <c r="E32" s="297" t="s">
        <v>309</v>
      </c>
      <c r="F32" s="235">
        <v>3</v>
      </c>
      <c r="G32" s="235">
        <v>3</v>
      </c>
      <c r="H32" s="234" t="s">
        <v>666</v>
      </c>
      <c r="I32" s="235">
        <v>150</v>
      </c>
      <c r="J32" s="235">
        <v>285</v>
      </c>
    </row>
    <row r="33" spans="1:14" ht="50.25" customHeight="1">
      <c r="A33" s="236">
        <v>16</v>
      </c>
      <c r="B33" s="279" t="s">
        <v>668</v>
      </c>
      <c r="C33" s="234" t="s">
        <v>659</v>
      </c>
      <c r="D33" s="235">
        <v>1</v>
      </c>
      <c r="E33" s="297" t="s">
        <v>669</v>
      </c>
      <c r="F33" s="235">
        <v>1</v>
      </c>
      <c r="G33" s="235">
        <v>2</v>
      </c>
      <c r="H33" s="235" t="s">
        <v>660</v>
      </c>
      <c r="I33" s="235">
        <v>200</v>
      </c>
      <c r="J33" s="235">
        <v>52</v>
      </c>
    </row>
    <row r="34" spans="1:14" ht="38.25">
      <c r="A34" s="236">
        <v>17</v>
      </c>
      <c r="B34" s="279" t="s">
        <v>670</v>
      </c>
      <c r="C34" s="230" t="s">
        <v>314</v>
      </c>
      <c r="D34" s="234">
        <v>1</v>
      </c>
      <c r="E34" s="234" t="s">
        <v>671</v>
      </c>
      <c r="F34" s="235">
        <v>2</v>
      </c>
      <c r="G34" s="235">
        <v>2</v>
      </c>
      <c r="H34" s="234" t="s">
        <v>614</v>
      </c>
      <c r="I34" s="235">
        <v>200</v>
      </c>
      <c r="J34" s="235">
        <v>230</v>
      </c>
    </row>
    <row r="35" spans="1:14" ht="25.5">
      <c r="A35" s="236">
        <v>18</v>
      </c>
      <c r="B35" s="279" t="s">
        <v>672</v>
      </c>
      <c r="C35" s="230" t="s">
        <v>16</v>
      </c>
      <c r="D35" s="235">
        <v>0</v>
      </c>
      <c r="E35" s="234" t="s">
        <v>673</v>
      </c>
      <c r="F35" s="235">
        <v>3</v>
      </c>
      <c r="G35" s="235">
        <v>0</v>
      </c>
      <c r="H35" s="234" t="s">
        <v>674</v>
      </c>
      <c r="I35" s="235">
        <v>120</v>
      </c>
      <c r="J35" s="235">
        <v>0</v>
      </c>
    </row>
    <row r="36" spans="1:14" ht="33.75" customHeight="1">
      <c r="A36" s="223"/>
      <c r="B36" s="225" t="s">
        <v>675</v>
      </c>
      <c r="C36" s="280"/>
      <c r="D36" s="270">
        <f>SUM(D22:D35)</f>
        <v>9</v>
      </c>
      <c r="E36" s="270"/>
      <c r="F36" s="270"/>
      <c r="G36" s="270"/>
      <c r="H36" s="281"/>
      <c r="I36" s="282">
        <f>SUM(I22:I35)</f>
        <v>1350</v>
      </c>
      <c r="J36" s="282">
        <f>SUM(J22:J35)</f>
        <v>986</v>
      </c>
    </row>
    <row r="37" spans="1:14" s="300" customFormat="1" ht="32.25" customHeight="1">
      <c r="A37" s="298"/>
      <c r="B37" s="442" t="s">
        <v>676</v>
      </c>
      <c r="C37" s="442"/>
      <c r="D37" s="442"/>
      <c r="E37" s="442"/>
      <c r="F37" s="442"/>
      <c r="G37" s="286"/>
      <c r="H37" s="299"/>
      <c r="I37" s="299"/>
      <c r="J37" s="299"/>
      <c r="K37" s="207"/>
      <c r="L37" s="207"/>
      <c r="M37" s="207"/>
      <c r="N37" s="207"/>
    </row>
    <row r="38" spans="1:14" ht="32.25" customHeight="1">
      <c r="A38" s="301"/>
      <c r="B38" s="258" t="s">
        <v>677</v>
      </c>
      <c r="C38" s="289"/>
      <c r="D38" s="289"/>
      <c r="E38" s="289"/>
      <c r="F38" s="289"/>
      <c r="G38" s="302"/>
      <c r="H38" s="303"/>
      <c r="I38" s="303"/>
      <c r="J38" s="303"/>
    </row>
    <row r="39" spans="1:14" ht="57.75" customHeight="1">
      <c r="A39" s="219">
        <v>19</v>
      </c>
      <c r="B39" s="265" t="s">
        <v>678</v>
      </c>
      <c r="C39" s="221" t="s">
        <v>679</v>
      </c>
      <c r="D39" s="264">
        <v>1</v>
      </c>
      <c r="E39" s="264" t="s">
        <v>680</v>
      </c>
      <c r="F39" s="265">
        <v>2</v>
      </c>
      <c r="G39" s="265">
        <v>2</v>
      </c>
      <c r="H39" s="265" t="s">
        <v>618</v>
      </c>
      <c r="I39" s="264">
        <v>300</v>
      </c>
      <c r="J39" s="264">
        <v>196</v>
      </c>
    </row>
    <row r="40" spans="1:14" ht="38.25">
      <c r="A40" s="236">
        <v>20</v>
      </c>
      <c r="B40" s="234" t="s">
        <v>681</v>
      </c>
      <c r="C40" s="304" t="s">
        <v>679</v>
      </c>
      <c r="D40" s="234">
        <v>1</v>
      </c>
      <c r="E40" s="235" t="s">
        <v>682</v>
      </c>
      <c r="F40" s="235">
        <v>1</v>
      </c>
      <c r="G40" s="235">
        <v>1</v>
      </c>
      <c r="H40" s="234" t="s">
        <v>674</v>
      </c>
      <c r="I40" s="235">
        <v>150</v>
      </c>
      <c r="J40" s="235">
        <v>237</v>
      </c>
    </row>
    <row r="41" spans="1:14" ht="24.75" customHeight="1">
      <c r="A41" s="236">
        <v>21</v>
      </c>
      <c r="B41" s="234" t="s">
        <v>683</v>
      </c>
      <c r="C41" s="304" t="s">
        <v>679</v>
      </c>
      <c r="D41" s="234">
        <v>1</v>
      </c>
      <c r="E41" s="235" t="s">
        <v>682</v>
      </c>
      <c r="F41" s="235">
        <v>1</v>
      </c>
      <c r="G41" s="235">
        <v>1</v>
      </c>
      <c r="H41" s="234" t="s">
        <v>674</v>
      </c>
      <c r="I41" s="235">
        <v>50</v>
      </c>
      <c r="J41" s="235">
        <v>76</v>
      </c>
    </row>
    <row r="42" spans="1:14" ht="38.25">
      <c r="A42" s="236">
        <v>22</v>
      </c>
      <c r="B42" s="234" t="s">
        <v>684</v>
      </c>
      <c r="C42" s="304" t="s">
        <v>679</v>
      </c>
      <c r="D42" s="235">
        <v>1</v>
      </c>
      <c r="E42" s="235" t="s">
        <v>685</v>
      </c>
      <c r="F42" s="305">
        <v>1</v>
      </c>
      <c r="G42" s="305">
        <v>1</v>
      </c>
      <c r="H42" s="234" t="s">
        <v>686</v>
      </c>
      <c r="I42" s="235">
        <v>300</v>
      </c>
      <c r="J42" s="235">
        <v>313</v>
      </c>
    </row>
    <row r="43" spans="1:14" ht="44.25" customHeight="1">
      <c r="A43" s="236">
        <v>23</v>
      </c>
      <c r="B43" s="234" t="s">
        <v>687</v>
      </c>
      <c r="C43" s="304" t="s">
        <v>679</v>
      </c>
      <c r="D43" s="235">
        <v>1</v>
      </c>
      <c r="E43" s="235" t="s">
        <v>688</v>
      </c>
      <c r="F43" s="305">
        <v>1</v>
      </c>
      <c r="G43" s="305">
        <v>1</v>
      </c>
      <c r="H43" s="234" t="s">
        <v>689</v>
      </c>
      <c r="I43" s="235">
        <v>170</v>
      </c>
      <c r="J43" s="235">
        <v>227</v>
      </c>
    </row>
    <row r="44" spans="1:14" ht="40.5" customHeight="1">
      <c r="A44" s="236">
        <v>24</v>
      </c>
      <c r="B44" s="234" t="s">
        <v>690</v>
      </c>
      <c r="C44" s="304" t="s">
        <v>679</v>
      </c>
      <c r="D44" s="235">
        <v>1</v>
      </c>
      <c r="E44" s="235" t="s">
        <v>688</v>
      </c>
      <c r="F44" s="305">
        <v>1</v>
      </c>
      <c r="G44" s="305">
        <v>1</v>
      </c>
      <c r="H44" s="234" t="s">
        <v>689</v>
      </c>
      <c r="I44" s="235">
        <v>50</v>
      </c>
      <c r="J44" s="235">
        <v>69</v>
      </c>
    </row>
    <row r="45" spans="1:14" ht="44.25" customHeight="1">
      <c r="A45" s="236">
        <v>25</v>
      </c>
      <c r="B45" s="234" t="s">
        <v>691</v>
      </c>
      <c r="C45" s="230" t="s">
        <v>679</v>
      </c>
      <c r="D45" s="235">
        <v>1</v>
      </c>
      <c r="E45" s="235" t="s">
        <v>692</v>
      </c>
      <c r="F45" s="232">
        <v>1</v>
      </c>
      <c r="G45" s="232">
        <v>1</v>
      </c>
      <c r="H45" s="234" t="s">
        <v>693</v>
      </c>
      <c r="I45" s="235">
        <v>200</v>
      </c>
      <c r="J45" s="235">
        <v>142</v>
      </c>
    </row>
    <row r="46" spans="1:14" ht="36" customHeight="1">
      <c r="A46" s="236">
        <v>26</v>
      </c>
      <c r="B46" s="234" t="s">
        <v>694</v>
      </c>
      <c r="C46" s="230" t="s">
        <v>679</v>
      </c>
      <c r="D46" s="235">
        <v>1</v>
      </c>
      <c r="E46" s="235" t="s">
        <v>692</v>
      </c>
      <c r="F46" s="232">
        <v>1</v>
      </c>
      <c r="G46" s="232">
        <v>1</v>
      </c>
      <c r="H46" s="234" t="s">
        <v>693</v>
      </c>
      <c r="I46" s="235">
        <v>40</v>
      </c>
      <c r="J46" s="235">
        <v>47</v>
      </c>
    </row>
    <row r="47" spans="1:14" ht="63.75" customHeight="1">
      <c r="A47" s="236">
        <v>27</v>
      </c>
      <c r="B47" s="234" t="s">
        <v>695</v>
      </c>
      <c r="C47" s="230" t="s">
        <v>679</v>
      </c>
      <c r="D47" s="235">
        <v>1</v>
      </c>
      <c r="E47" s="235" t="s">
        <v>696</v>
      </c>
      <c r="F47" s="232">
        <v>1</v>
      </c>
      <c r="G47" s="232">
        <v>1</v>
      </c>
      <c r="H47" s="234" t="s">
        <v>697</v>
      </c>
      <c r="I47" s="235">
        <v>150</v>
      </c>
      <c r="J47" s="235">
        <v>84</v>
      </c>
    </row>
    <row r="48" spans="1:14" ht="66" customHeight="1">
      <c r="A48" s="236">
        <v>28</v>
      </c>
      <c r="B48" s="234" t="s">
        <v>698</v>
      </c>
      <c r="C48" s="230" t="s">
        <v>679</v>
      </c>
      <c r="D48" s="235">
        <v>1</v>
      </c>
      <c r="E48" s="235" t="s">
        <v>699</v>
      </c>
      <c r="F48" s="232">
        <v>1</v>
      </c>
      <c r="G48" s="232">
        <v>1</v>
      </c>
      <c r="H48" s="234" t="s">
        <v>700</v>
      </c>
      <c r="I48" s="235">
        <v>150</v>
      </c>
      <c r="J48" s="235">
        <v>121</v>
      </c>
    </row>
    <row r="49" spans="1:10" ht="49.5" customHeight="1">
      <c r="A49" s="236">
        <v>29</v>
      </c>
      <c r="B49" s="234" t="s">
        <v>701</v>
      </c>
      <c r="C49" s="230" t="s">
        <v>679</v>
      </c>
      <c r="D49" s="235">
        <v>1</v>
      </c>
      <c r="E49" s="235" t="s">
        <v>702</v>
      </c>
      <c r="F49" s="232">
        <v>1</v>
      </c>
      <c r="G49" s="232">
        <v>1</v>
      </c>
      <c r="H49" s="234" t="s">
        <v>636</v>
      </c>
      <c r="I49" s="235">
        <v>600</v>
      </c>
      <c r="J49" s="235">
        <v>599</v>
      </c>
    </row>
    <row r="50" spans="1:10" ht="51">
      <c r="A50" s="236">
        <v>30</v>
      </c>
      <c r="B50" s="234" t="s">
        <v>703</v>
      </c>
      <c r="C50" s="304" t="s">
        <v>149</v>
      </c>
      <c r="D50" s="235">
        <v>1</v>
      </c>
      <c r="E50" s="235" t="s">
        <v>704</v>
      </c>
      <c r="F50" s="235">
        <v>3</v>
      </c>
      <c r="G50" s="235">
        <v>3</v>
      </c>
      <c r="H50" s="234" t="s">
        <v>705</v>
      </c>
      <c r="I50" s="235">
        <v>35</v>
      </c>
      <c r="J50" s="235">
        <v>22</v>
      </c>
    </row>
    <row r="51" spans="1:10" ht="33" customHeight="1">
      <c r="A51" s="236">
        <v>31</v>
      </c>
      <c r="B51" s="234" t="s">
        <v>706</v>
      </c>
      <c r="C51" s="234" t="s">
        <v>650</v>
      </c>
      <c r="D51" s="235">
        <v>0</v>
      </c>
      <c r="E51" s="235" t="s">
        <v>707</v>
      </c>
      <c r="F51" s="235">
        <v>1</v>
      </c>
      <c r="G51" s="235">
        <v>0</v>
      </c>
      <c r="H51" s="234" t="s">
        <v>708</v>
      </c>
      <c r="I51" s="235">
        <v>250</v>
      </c>
      <c r="J51" s="235">
        <v>0</v>
      </c>
    </row>
    <row r="52" spans="1:10" ht="48" customHeight="1">
      <c r="A52" s="236">
        <v>32</v>
      </c>
      <c r="B52" s="234" t="s">
        <v>709</v>
      </c>
      <c r="C52" s="234" t="s">
        <v>57</v>
      </c>
      <c r="D52" s="235">
        <v>1</v>
      </c>
      <c r="E52" s="235" t="s">
        <v>710</v>
      </c>
      <c r="F52" s="235">
        <v>2</v>
      </c>
      <c r="G52" s="235">
        <v>2</v>
      </c>
      <c r="H52" s="234" t="s">
        <v>636</v>
      </c>
      <c r="I52" s="235">
        <v>40</v>
      </c>
      <c r="J52" s="235">
        <v>146</v>
      </c>
    </row>
    <row r="53" spans="1:10" ht="37.5" customHeight="1">
      <c r="A53" s="236">
        <v>33</v>
      </c>
      <c r="B53" s="234" t="s">
        <v>711</v>
      </c>
      <c r="C53" s="230" t="s">
        <v>181</v>
      </c>
      <c r="D53" s="235">
        <v>1</v>
      </c>
      <c r="E53" s="235" t="s">
        <v>346</v>
      </c>
      <c r="F53" s="235">
        <v>3</v>
      </c>
      <c r="G53" s="235">
        <v>3</v>
      </c>
      <c r="H53" s="234" t="s">
        <v>611</v>
      </c>
      <c r="I53" s="235">
        <v>60</v>
      </c>
      <c r="J53" s="235">
        <v>64</v>
      </c>
    </row>
    <row r="54" spans="1:10" ht="38.25">
      <c r="A54" s="236">
        <v>34</v>
      </c>
      <c r="B54" s="234" t="s">
        <v>712</v>
      </c>
      <c r="C54" s="230" t="s">
        <v>713</v>
      </c>
      <c r="D54" s="234">
        <v>0</v>
      </c>
      <c r="E54" s="306" t="s">
        <v>160</v>
      </c>
      <c r="F54" s="235">
        <v>1</v>
      </c>
      <c r="G54" s="235">
        <v>0</v>
      </c>
      <c r="H54" s="234" t="s">
        <v>714</v>
      </c>
      <c r="I54" s="234">
        <v>50</v>
      </c>
      <c r="J54" s="234">
        <v>0</v>
      </c>
    </row>
    <row r="55" spans="1:10" ht="38.25">
      <c r="A55" s="236">
        <v>35</v>
      </c>
      <c r="B55" s="234" t="s">
        <v>715</v>
      </c>
      <c r="C55" s="230" t="s">
        <v>713</v>
      </c>
      <c r="D55" s="234">
        <v>0</v>
      </c>
      <c r="E55" s="306" t="s">
        <v>53</v>
      </c>
      <c r="F55" s="235">
        <v>1</v>
      </c>
      <c r="G55" s="235">
        <v>0</v>
      </c>
      <c r="H55" s="234" t="s">
        <v>716</v>
      </c>
      <c r="I55" s="234">
        <v>50</v>
      </c>
      <c r="J55" s="234">
        <v>0</v>
      </c>
    </row>
    <row r="56" spans="1:10" ht="38.25" customHeight="1">
      <c r="A56" s="236">
        <v>36</v>
      </c>
      <c r="B56" s="234" t="s">
        <v>717</v>
      </c>
      <c r="C56" s="230" t="s">
        <v>659</v>
      </c>
      <c r="D56" s="235">
        <v>1</v>
      </c>
      <c r="E56" s="306" t="s">
        <v>718</v>
      </c>
      <c r="F56" s="235">
        <v>1</v>
      </c>
      <c r="G56" s="235">
        <v>1</v>
      </c>
      <c r="H56" s="234" t="s">
        <v>719</v>
      </c>
      <c r="I56" s="235">
        <v>70</v>
      </c>
      <c r="J56" s="235">
        <v>57</v>
      </c>
    </row>
    <row r="57" spans="1:10" ht="63.75">
      <c r="A57" s="236">
        <v>37</v>
      </c>
      <c r="B57" s="234" t="s">
        <v>720</v>
      </c>
      <c r="C57" s="230" t="s">
        <v>659</v>
      </c>
      <c r="D57" s="235">
        <v>1</v>
      </c>
      <c r="E57" s="306" t="s">
        <v>721</v>
      </c>
      <c r="F57" s="235">
        <v>1</v>
      </c>
      <c r="G57" s="235">
        <v>1</v>
      </c>
      <c r="H57" s="234" t="s">
        <v>722</v>
      </c>
      <c r="I57" s="235">
        <v>100</v>
      </c>
      <c r="J57" s="235">
        <v>143</v>
      </c>
    </row>
    <row r="58" spans="1:10" ht="53.25" customHeight="1">
      <c r="A58" s="236">
        <v>38</v>
      </c>
      <c r="B58" s="234" t="s">
        <v>723</v>
      </c>
      <c r="C58" s="230" t="s">
        <v>11</v>
      </c>
      <c r="D58" s="235">
        <v>1</v>
      </c>
      <c r="E58" s="235" t="s">
        <v>724</v>
      </c>
      <c r="F58" s="235">
        <v>1</v>
      </c>
      <c r="G58" s="235">
        <v>1</v>
      </c>
      <c r="H58" s="234" t="s">
        <v>725</v>
      </c>
      <c r="I58" s="235">
        <v>200</v>
      </c>
      <c r="J58" s="235">
        <v>10</v>
      </c>
    </row>
    <row r="59" spans="1:10" ht="35.25" customHeight="1">
      <c r="A59" s="236">
        <v>39</v>
      </c>
      <c r="B59" s="234" t="s">
        <v>726</v>
      </c>
      <c r="C59" s="230" t="s">
        <v>15</v>
      </c>
      <c r="D59" s="235">
        <v>0</v>
      </c>
      <c r="E59" s="306" t="s">
        <v>53</v>
      </c>
      <c r="F59" s="235">
        <v>1</v>
      </c>
      <c r="G59" s="235">
        <v>0</v>
      </c>
      <c r="H59" s="234" t="s">
        <v>19</v>
      </c>
      <c r="I59" s="235">
        <v>70</v>
      </c>
      <c r="J59" s="235">
        <v>0</v>
      </c>
    </row>
    <row r="60" spans="1:10" ht="41.25" customHeight="1">
      <c r="A60" s="236">
        <v>40</v>
      </c>
      <c r="B60" s="234" t="s">
        <v>727</v>
      </c>
      <c r="C60" s="230" t="s">
        <v>15</v>
      </c>
      <c r="D60" s="235">
        <v>1</v>
      </c>
      <c r="E60" s="306" t="s">
        <v>710</v>
      </c>
      <c r="F60" s="235">
        <v>2</v>
      </c>
      <c r="G60" s="235">
        <v>2</v>
      </c>
      <c r="H60" s="234" t="s">
        <v>697</v>
      </c>
      <c r="I60" s="235">
        <v>50</v>
      </c>
      <c r="J60" s="235">
        <v>66</v>
      </c>
    </row>
    <row r="61" spans="1:10" ht="32.25" customHeight="1">
      <c r="A61" s="236">
        <v>41</v>
      </c>
      <c r="B61" s="234" t="s">
        <v>728</v>
      </c>
      <c r="C61" s="230" t="s">
        <v>9</v>
      </c>
      <c r="D61" s="235">
        <v>1</v>
      </c>
      <c r="E61" s="235" t="s">
        <v>710</v>
      </c>
      <c r="F61" s="235">
        <v>1</v>
      </c>
      <c r="G61" s="235">
        <v>2</v>
      </c>
      <c r="H61" s="234" t="s">
        <v>605</v>
      </c>
      <c r="I61" s="235">
        <v>80</v>
      </c>
      <c r="J61" s="235">
        <v>66</v>
      </c>
    </row>
    <row r="62" spans="1:10" ht="38.25">
      <c r="A62" s="236">
        <v>42</v>
      </c>
      <c r="B62" s="234" t="s">
        <v>729</v>
      </c>
      <c r="C62" s="230" t="s">
        <v>14</v>
      </c>
      <c r="D62" s="235">
        <v>1</v>
      </c>
      <c r="E62" s="235" t="s">
        <v>730</v>
      </c>
      <c r="F62" s="235">
        <v>3</v>
      </c>
      <c r="G62" s="235">
        <v>3</v>
      </c>
      <c r="H62" s="234" t="s">
        <v>731</v>
      </c>
      <c r="I62" s="235">
        <v>50</v>
      </c>
      <c r="J62" s="235">
        <v>45</v>
      </c>
    </row>
    <row r="63" spans="1:10" ht="32.25" customHeight="1">
      <c r="A63" s="236">
        <v>43</v>
      </c>
      <c r="B63" s="234" t="s">
        <v>732</v>
      </c>
      <c r="C63" s="230" t="s">
        <v>14</v>
      </c>
      <c r="D63" s="235">
        <v>1</v>
      </c>
      <c r="E63" s="235" t="s">
        <v>733</v>
      </c>
      <c r="F63" s="235">
        <v>0</v>
      </c>
      <c r="G63" s="235">
        <v>3</v>
      </c>
      <c r="H63" s="234" t="s">
        <v>731</v>
      </c>
      <c r="I63" s="235">
        <v>0</v>
      </c>
      <c r="J63" s="235">
        <v>11</v>
      </c>
    </row>
    <row r="64" spans="1:10" ht="51">
      <c r="A64" s="223">
        <v>44</v>
      </c>
      <c r="B64" s="269" t="s">
        <v>734</v>
      </c>
      <c r="C64" s="307" t="s">
        <v>14</v>
      </c>
      <c r="D64" s="271">
        <v>0</v>
      </c>
      <c r="E64" s="271" t="s">
        <v>61</v>
      </c>
      <c r="F64" s="271">
        <v>3</v>
      </c>
      <c r="G64" s="271">
        <v>0</v>
      </c>
      <c r="H64" s="269" t="s">
        <v>735</v>
      </c>
      <c r="I64" s="271">
        <v>30</v>
      </c>
      <c r="J64" s="271">
        <v>0</v>
      </c>
    </row>
    <row r="65" spans="1:10" ht="32.25" customHeight="1">
      <c r="A65" s="308"/>
      <c r="B65" s="273" t="s">
        <v>736</v>
      </c>
      <c r="C65" s="296"/>
      <c r="D65" s="296"/>
      <c r="E65" s="296"/>
      <c r="F65" s="296"/>
      <c r="G65" s="296"/>
      <c r="H65" s="296"/>
      <c r="I65" s="309"/>
      <c r="J65" s="309"/>
    </row>
    <row r="66" spans="1:10" ht="63.75">
      <c r="A66" s="219">
        <v>45</v>
      </c>
      <c r="B66" s="265" t="s">
        <v>737</v>
      </c>
      <c r="C66" s="220" t="s">
        <v>738</v>
      </c>
      <c r="D66" s="264">
        <v>1</v>
      </c>
      <c r="E66" s="310" t="s">
        <v>739</v>
      </c>
      <c r="F66" s="264">
        <v>1</v>
      </c>
      <c r="G66" s="264">
        <v>1</v>
      </c>
      <c r="H66" s="265" t="s">
        <v>636</v>
      </c>
      <c r="I66" s="264">
        <v>180</v>
      </c>
      <c r="J66" s="264">
        <v>100</v>
      </c>
    </row>
    <row r="67" spans="1:10" ht="30.75" customHeight="1">
      <c r="A67" s="236">
        <v>46</v>
      </c>
      <c r="B67" s="234" t="s">
        <v>740</v>
      </c>
      <c r="C67" s="230" t="s">
        <v>275</v>
      </c>
      <c r="D67" s="235">
        <v>1</v>
      </c>
      <c r="E67" s="311" t="s">
        <v>741</v>
      </c>
      <c r="F67" s="235">
        <v>1</v>
      </c>
      <c r="G67" s="235">
        <v>1</v>
      </c>
      <c r="H67" s="234" t="s">
        <v>719</v>
      </c>
      <c r="I67" s="235">
        <v>70</v>
      </c>
      <c r="J67" s="235">
        <v>26</v>
      </c>
    </row>
    <row r="68" spans="1:10" ht="25.5">
      <c r="A68" s="236">
        <v>47</v>
      </c>
      <c r="B68" s="234" t="s">
        <v>742</v>
      </c>
      <c r="C68" s="230" t="s">
        <v>743</v>
      </c>
      <c r="D68" s="235">
        <v>1</v>
      </c>
      <c r="E68" s="235" t="s">
        <v>744</v>
      </c>
      <c r="F68" s="235">
        <v>1</v>
      </c>
      <c r="G68" s="235">
        <v>1</v>
      </c>
      <c r="H68" s="234" t="s">
        <v>745</v>
      </c>
      <c r="I68" s="235">
        <v>50</v>
      </c>
      <c r="J68" s="235">
        <v>7</v>
      </c>
    </row>
    <row r="69" spans="1:10" ht="38.25">
      <c r="A69" s="236">
        <v>48</v>
      </c>
      <c r="B69" s="234" t="s">
        <v>746</v>
      </c>
      <c r="C69" s="230" t="s">
        <v>278</v>
      </c>
      <c r="D69" s="235">
        <v>1</v>
      </c>
      <c r="E69" s="235" t="s">
        <v>747</v>
      </c>
      <c r="F69" s="235">
        <v>2</v>
      </c>
      <c r="G69" s="235">
        <v>2</v>
      </c>
      <c r="H69" s="234" t="s">
        <v>748</v>
      </c>
      <c r="I69" s="235">
        <v>80</v>
      </c>
      <c r="J69" s="235">
        <v>55</v>
      </c>
    </row>
    <row r="70" spans="1:10" ht="45" customHeight="1">
      <c r="A70" s="236">
        <v>49</v>
      </c>
      <c r="B70" s="234" t="s">
        <v>749</v>
      </c>
      <c r="C70" s="230" t="s">
        <v>750</v>
      </c>
      <c r="D70" s="234">
        <v>1</v>
      </c>
      <c r="E70" s="311" t="s">
        <v>751</v>
      </c>
      <c r="F70" s="235">
        <v>1</v>
      </c>
      <c r="G70" s="235">
        <v>1</v>
      </c>
      <c r="H70" s="312" t="s">
        <v>752</v>
      </c>
      <c r="I70" s="234">
        <v>100</v>
      </c>
      <c r="J70" s="234">
        <v>54</v>
      </c>
    </row>
    <row r="71" spans="1:10" ht="38.25">
      <c r="A71" s="236">
        <v>50</v>
      </c>
      <c r="B71" s="234" t="s">
        <v>753</v>
      </c>
      <c r="C71" s="230" t="s">
        <v>198</v>
      </c>
      <c r="D71" s="235">
        <v>1</v>
      </c>
      <c r="E71" s="235" t="s">
        <v>754</v>
      </c>
      <c r="F71" s="235">
        <v>1</v>
      </c>
      <c r="G71" s="235">
        <v>1</v>
      </c>
      <c r="H71" s="234" t="s">
        <v>755</v>
      </c>
      <c r="I71" s="235">
        <v>100</v>
      </c>
      <c r="J71" s="235">
        <v>67</v>
      </c>
    </row>
    <row r="72" spans="1:10" ht="27" customHeight="1">
      <c r="A72" s="236">
        <v>51</v>
      </c>
      <c r="B72" s="234" t="s">
        <v>756</v>
      </c>
      <c r="C72" s="230" t="s">
        <v>198</v>
      </c>
      <c r="D72" s="235">
        <v>1</v>
      </c>
      <c r="E72" s="235" t="s">
        <v>754</v>
      </c>
      <c r="F72" s="235">
        <v>1</v>
      </c>
      <c r="G72" s="235">
        <v>1</v>
      </c>
      <c r="H72" s="234" t="s">
        <v>755</v>
      </c>
      <c r="I72" s="235">
        <v>50</v>
      </c>
      <c r="J72" s="235">
        <v>20</v>
      </c>
    </row>
    <row r="73" spans="1:10" ht="40.5" customHeight="1">
      <c r="A73" s="236">
        <v>52</v>
      </c>
      <c r="B73" s="266" t="s">
        <v>757</v>
      </c>
      <c r="C73" s="230" t="s">
        <v>758</v>
      </c>
      <c r="D73" s="235">
        <v>1</v>
      </c>
      <c r="E73" s="235" t="s">
        <v>759</v>
      </c>
      <c r="F73" s="235">
        <v>0</v>
      </c>
      <c r="G73" s="235">
        <v>1</v>
      </c>
      <c r="H73" s="234" t="s">
        <v>614</v>
      </c>
      <c r="I73" s="235">
        <v>0</v>
      </c>
      <c r="J73" s="235">
        <v>16</v>
      </c>
    </row>
    <row r="74" spans="1:10" ht="51">
      <c r="A74" s="236">
        <v>53</v>
      </c>
      <c r="B74" s="234" t="s">
        <v>760</v>
      </c>
      <c r="C74" s="230" t="s">
        <v>761</v>
      </c>
      <c r="D74" s="235">
        <v>0</v>
      </c>
      <c r="E74" s="311" t="s">
        <v>762</v>
      </c>
      <c r="F74" s="235">
        <v>2</v>
      </c>
      <c r="G74" s="235">
        <v>0</v>
      </c>
      <c r="H74" s="234" t="s">
        <v>763</v>
      </c>
      <c r="I74" s="235">
        <v>100</v>
      </c>
      <c r="J74" s="235">
        <v>0</v>
      </c>
    </row>
    <row r="75" spans="1:10" ht="38.25">
      <c r="A75" s="236">
        <v>54</v>
      </c>
      <c r="B75" s="234" t="s">
        <v>764</v>
      </c>
      <c r="C75" s="230" t="s">
        <v>761</v>
      </c>
      <c r="D75" s="235">
        <v>1</v>
      </c>
      <c r="E75" s="311" t="s">
        <v>765</v>
      </c>
      <c r="F75" s="235">
        <v>0</v>
      </c>
      <c r="G75" s="235">
        <v>2</v>
      </c>
      <c r="H75" s="234" t="s">
        <v>763</v>
      </c>
      <c r="I75" s="235">
        <v>0</v>
      </c>
      <c r="J75" s="235">
        <v>59</v>
      </c>
    </row>
    <row r="76" spans="1:10" ht="46.5" customHeight="1">
      <c r="A76" s="236">
        <v>55</v>
      </c>
      <c r="B76" s="234" t="s">
        <v>766</v>
      </c>
      <c r="C76" s="230" t="s">
        <v>761</v>
      </c>
      <c r="D76" s="235">
        <v>1</v>
      </c>
      <c r="E76" s="311" t="s">
        <v>765</v>
      </c>
      <c r="F76" s="235">
        <v>0</v>
      </c>
      <c r="G76" s="235">
        <v>2</v>
      </c>
      <c r="H76" s="234" t="s">
        <v>763</v>
      </c>
      <c r="I76" s="235">
        <v>0</v>
      </c>
      <c r="J76" s="235">
        <v>54</v>
      </c>
    </row>
    <row r="77" spans="1:10" ht="57.75" customHeight="1">
      <c r="A77" s="236">
        <v>56</v>
      </c>
      <c r="B77" s="234" t="s">
        <v>767</v>
      </c>
      <c r="C77" s="230" t="s">
        <v>761</v>
      </c>
      <c r="D77" s="234">
        <v>1</v>
      </c>
      <c r="E77" s="311" t="s">
        <v>768</v>
      </c>
      <c r="F77" s="235">
        <v>2</v>
      </c>
      <c r="G77" s="235">
        <v>2</v>
      </c>
      <c r="H77" s="234" t="s">
        <v>660</v>
      </c>
      <c r="I77" s="234">
        <v>70</v>
      </c>
      <c r="J77" s="234">
        <v>38</v>
      </c>
    </row>
    <row r="78" spans="1:10" ht="36" customHeight="1">
      <c r="A78" s="236">
        <v>57</v>
      </c>
      <c r="B78" s="234" t="s">
        <v>769</v>
      </c>
      <c r="C78" s="230" t="s">
        <v>770</v>
      </c>
      <c r="D78" s="235">
        <v>1</v>
      </c>
      <c r="E78" s="235" t="s">
        <v>771</v>
      </c>
      <c r="F78" s="235">
        <v>2</v>
      </c>
      <c r="G78" s="235">
        <v>2</v>
      </c>
      <c r="H78" s="234" t="s">
        <v>772</v>
      </c>
      <c r="I78" s="235">
        <v>50</v>
      </c>
      <c r="J78" s="235">
        <v>45</v>
      </c>
    </row>
    <row r="79" spans="1:10" ht="43.5" customHeight="1">
      <c r="A79" s="236">
        <v>58</v>
      </c>
      <c r="B79" s="234" t="s">
        <v>773</v>
      </c>
      <c r="C79" s="230" t="s">
        <v>87</v>
      </c>
      <c r="D79" s="234">
        <v>1</v>
      </c>
      <c r="E79" s="313" t="s">
        <v>710</v>
      </c>
      <c r="F79" s="235">
        <v>0</v>
      </c>
      <c r="G79" s="235">
        <v>2</v>
      </c>
      <c r="H79" s="279" t="s">
        <v>774</v>
      </c>
      <c r="I79" s="234">
        <v>0</v>
      </c>
      <c r="J79" s="234">
        <v>15</v>
      </c>
    </row>
    <row r="80" spans="1:10" ht="51.75" customHeight="1">
      <c r="A80" s="236">
        <v>59</v>
      </c>
      <c r="B80" s="234" t="s">
        <v>775</v>
      </c>
      <c r="C80" s="230" t="s">
        <v>87</v>
      </c>
      <c r="D80" s="234">
        <v>1</v>
      </c>
      <c r="E80" s="313" t="s">
        <v>776</v>
      </c>
      <c r="F80" s="235">
        <v>0</v>
      </c>
      <c r="G80" s="235">
        <v>2</v>
      </c>
      <c r="H80" s="279" t="s">
        <v>774</v>
      </c>
      <c r="I80" s="234">
        <v>0</v>
      </c>
      <c r="J80" s="234">
        <v>10</v>
      </c>
    </row>
    <row r="81" spans="1:10" ht="31.5" customHeight="1">
      <c r="A81" s="236">
        <v>60</v>
      </c>
      <c r="B81" s="234" t="s">
        <v>756</v>
      </c>
      <c r="C81" s="230" t="s">
        <v>342</v>
      </c>
      <c r="D81" s="235">
        <v>0</v>
      </c>
      <c r="E81" s="297" t="s">
        <v>777</v>
      </c>
      <c r="F81" s="235">
        <v>1</v>
      </c>
      <c r="G81" s="235">
        <v>0</v>
      </c>
      <c r="H81" s="235" t="s">
        <v>660</v>
      </c>
      <c r="I81" s="235">
        <v>70</v>
      </c>
      <c r="J81" s="235">
        <v>0</v>
      </c>
    </row>
    <row r="82" spans="1:10" ht="25.5">
      <c r="A82" s="236">
        <v>61</v>
      </c>
      <c r="B82" s="234" t="s">
        <v>778</v>
      </c>
      <c r="C82" s="230" t="s">
        <v>779</v>
      </c>
      <c r="D82" s="235">
        <v>0</v>
      </c>
      <c r="E82" s="314" t="s">
        <v>780</v>
      </c>
      <c r="F82" s="235">
        <v>1</v>
      </c>
      <c r="G82" s="235">
        <v>0</v>
      </c>
      <c r="H82" s="234" t="s">
        <v>725</v>
      </c>
      <c r="I82" s="235">
        <v>200</v>
      </c>
      <c r="J82" s="235">
        <v>0</v>
      </c>
    </row>
    <row r="83" spans="1:10" ht="33.75" customHeight="1">
      <c r="A83" s="236">
        <v>62</v>
      </c>
      <c r="B83" s="234" t="s">
        <v>781</v>
      </c>
      <c r="C83" s="315" t="s">
        <v>782</v>
      </c>
      <c r="D83" s="234">
        <v>1</v>
      </c>
      <c r="E83" s="234" t="s">
        <v>590</v>
      </c>
      <c r="F83" s="235">
        <v>1</v>
      </c>
      <c r="G83" s="235">
        <v>1</v>
      </c>
      <c r="H83" s="235" t="s">
        <v>783</v>
      </c>
      <c r="I83" s="234">
        <v>80</v>
      </c>
      <c r="J83" s="234">
        <v>11</v>
      </c>
    </row>
    <row r="84" spans="1:10" ht="53.25" customHeight="1">
      <c r="A84" s="236">
        <v>63</v>
      </c>
      <c r="B84" s="316" t="s">
        <v>784</v>
      </c>
      <c r="C84" s="230" t="s">
        <v>785</v>
      </c>
      <c r="D84" s="235">
        <v>1</v>
      </c>
      <c r="E84" s="234" t="s">
        <v>786</v>
      </c>
      <c r="F84" s="235">
        <v>1</v>
      </c>
      <c r="G84" s="235">
        <v>1</v>
      </c>
      <c r="H84" s="317" t="s">
        <v>787</v>
      </c>
      <c r="I84" s="235">
        <v>30</v>
      </c>
      <c r="J84" s="235">
        <v>28</v>
      </c>
    </row>
    <row r="85" spans="1:10" ht="35.25" customHeight="1">
      <c r="A85" s="236">
        <v>64</v>
      </c>
      <c r="B85" s="279" t="s">
        <v>788</v>
      </c>
      <c r="C85" s="230" t="s">
        <v>295</v>
      </c>
      <c r="D85" s="235">
        <v>1</v>
      </c>
      <c r="E85" s="315" t="s">
        <v>789</v>
      </c>
      <c r="F85" s="235">
        <v>0</v>
      </c>
      <c r="G85" s="235">
        <v>1</v>
      </c>
      <c r="H85" s="234" t="s">
        <v>790</v>
      </c>
      <c r="I85" s="235">
        <v>0</v>
      </c>
      <c r="J85" s="235">
        <v>11</v>
      </c>
    </row>
    <row r="86" spans="1:10" ht="36.75" customHeight="1">
      <c r="A86" s="236">
        <v>65</v>
      </c>
      <c r="B86" s="279" t="s">
        <v>791</v>
      </c>
      <c r="C86" s="230" t="s">
        <v>659</v>
      </c>
      <c r="D86" s="235">
        <v>1</v>
      </c>
      <c r="E86" s="315" t="s">
        <v>718</v>
      </c>
      <c r="F86" s="235">
        <v>0</v>
      </c>
      <c r="G86" s="235">
        <v>1</v>
      </c>
      <c r="H86" s="234" t="s">
        <v>719</v>
      </c>
      <c r="I86" s="235">
        <v>0</v>
      </c>
      <c r="J86" s="235">
        <v>51</v>
      </c>
    </row>
    <row r="87" spans="1:10" ht="47.25" customHeight="1">
      <c r="A87" s="236">
        <v>66</v>
      </c>
      <c r="B87" s="234" t="s">
        <v>792</v>
      </c>
      <c r="C87" s="230" t="s">
        <v>88</v>
      </c>
      <c r="D87" s="235">
        <v>1</v>
      </c>
      <c r="E87" s="235" t="s">
        <v>793</v>
      </c>
      <c r="F87" s="235">
        <v>2</v>
      </c>
      <c r="G87" s="235">
        <v>2</v>
      </c>
      <c r="H87" s="234" t="s">
        <v>794</v>
      </c>
      <c r="I87" s="235">
        <v>60</v>
      </c>
      <c r="J87" s="235">
        <v>9</v>
      </c>
    </row>
    <row r="88" spans="1:10" ht="38.25">
      <c r="A88" s="236">
        <v>67</v>
      </c>
      <c r="B88" s="234" t="s">
        <v>795</v>
      </c>
      <c r="C88" s="230" t="s">
        <v>88</v>
      </c>
      <c r="D88" s="271">
        <v>1</v>
      </c>
      <c r="E88" s="306" t="s">
        <v>796</v>
      </c>
      <c r="F88" s="234">
        <v>4</v>
      </c>
      <c r="G88" s="234">
        <v>3</v>
      </c>
      <c r="H88" s="234" t="s">
        <v>797</v>
      </c>
      <c r="I88" s="235">
        <v>80</v>
      </c>
      <c r="J88" s="235">
        <v>26</v>
      </c>
    </row>
    <row r="89" spans="1:10" ht="41.25" customHeight="1">
      <c r="A89" s="236">
        <v>68</v>
      </c>
      <c r="B89" s="234" t="s">
        <v>798</v>
      </c>
      <c r="C89" s="318" t="s">
        <v>799</v>
      </c>
      <c r="D89" s="269">
        <v>1</v>
      </c>
      <c r="E89" s="319" t="s">
        <v>800</v>
      </c>
      <c r="F89" s="234">
        <v>1</v>
      </c>
      <c r="G89" s="234">
        <v>1</v>
      </c>
      <c r="H89" s="266" t="s">
        <v>801</v>
      </c>
      <c r="I89" s="234">
        <v>30</v>
      </c>
      <c r="J89" s="234">
        <v>35</v>
      </c>
    </row>
    <row r="90" spans="1:10" ht="28.5" customHeight="1">
      <c r="A90" s="236">
        <v>69</v>
      </c>
      <c r="B90" s="234" t="s">
        <v>802</v>
      </c>
      <c r="C90" s="318"/>
      <c r="D90" s="265"/>
      <c r="E90" s="319" t="s">
        <v>803</v>
      </c>
      <c r="F90" s="234">
        <v>1</v>
      </c>
      <c r="G90" s="234">
        <v>1</v>
      </c>
      <c r="H90" s="266" t="s">
        <v>697</v>
      </c>
      <c r="I90" s="234">
        <v>30</v>
      </c>
      <c r="J90" s="234">
        <v>32</v>
      </c>
    </row>
    <row r="91" spans="1:10" ht="48.75" customHeight="1">
      <c r="A91" s="236">
        <v>70</v>
      </c>
      <c r="B91" s="234" t="s">
        <v>804</v>
      </c>
      <c r="C91" s="230" t="s">
        <v>799</v>
      </c>
      <c r="D91" s="265">
        <v>1</v>
      </c>
      <c r="E91" s="297" t="s">
        <v>803</v>
      </c>
      <c r="F91" s="234">
        <v>0</v>
      </c>
      <c r="G91" s="234">
        <v>1</v>
      </c>
      <c r="H91" s="266" t="s">
        <v>697</v>
      </c>
      <c r="I91" s="234">
        <v>0</v>
      </c>
      <c r="J91" s="234">
        <v>111</v>
      </c>
    </row>
    <row r="92" spans="1:10" ht="27.75" customHeight="1">
      <c r="A92" s="236">
        <v>71</v>
      </c>
      <c r="B92" s="234" t="s">
        <v>805</v>
      </c>
      <c r="C92" s="230" t="s">
        <v>663</v>
      </c>
      <c r="D92" s="235">
        <v>1</v>
      </c>
      <c r="E92" s="235" t="s">
        <v>806</v>
      </c>
      <c r="F92" s="235">
        <v>2</v>
      </c>
      <c r="G92" s="235">
        <v>2</v>
      </c>
      <c r="H92" s="234" t="s">
        <v>81</v>
      </c>
      <c r="I92" s="235">
        <v>70</v>
      </c>
      <c r="J92" s="235">
        <v>70</v>
      </c>
    </row>
    <row r="93" spans="1:10" ht="33.75" customHeight="1">
      <c r="A93" s="236">
        <v>72</v>
      </c>
      <c r="B93" s="234" t="s">
        <v>683</v>
      </c>
      <c r="C93" s="230" t="s">
        <v>313</v>
      </c>
      <c r="D93" s="235">
        <v>1</v>
      </c>
      <c r="E93" s="235" t="s">
        <v>744</v>
      </c>
      <c r="F93" s="235">
        <v>1</v>
      </c>
      <c r="G93" s="235">
        <v>2</v>
      </c>
      <c r="H93" s="234" t="s">
        <v>636</v>
      </c>
      <c r="I93" s="235">
        <v>60</v>
      </c>
      <c r="J93" s="235">
        <v>57</v>
      </c>
    </row>
    <row r="94" spans="1:10" ht="38.25">
      <c r="A94" s="236">
        <v>73</v>
      </c>
      <c r="B94" s="234" t="s">
        <v>807</v>
      </c>
      <c r="C94" s="230" t="s">
        <v>808</v>
      </c>
      <c r="D94" s="235">
        <v>0</v>
      </c>
      <c r="E94" s="306" t="s">
        <v>669</v>
      </c>
      <c r="F94" s="235">
        <v>2</v>
      </c>
      <c r="G94" s="235">
        <v>0</v>
      </c>
      <c r="H94" s="234" t="s">
        <v>809</v>
      </c>
      <c r="I94" s="235">
        <v>250</v>
      </c>
      <c r="J94" s="235">
        <v>0</v>
      </c>
    </row>
    <row r="95" spans="1:10" ht="25.5">
      <c r="A95" s="236">
        <v>74</v>
      </c>
      <c r="B95" s="234" t="s">
        <v>810</v>
      </c>
      <c r="C95" s="230" t="s">
        <v>811</v>
      </c>
      <c r="D95" s="235">
        <v>1</v>
      </c>
      <c r="E95" s="234" t="s">
        <v>812</v>
      </c>
      <c r="F95" s="235">
        <v>1</v>
      </c>
      <c r="G95" s="235">
        <v>1</v>
      </c>
      <c r="H95" s="234" t="s">
        <v>813</v>
      </c>
      <c r="I95" s="235">
        <v>70</v>
      </c>
      <c r="J95" s="235">
        <v>25</v>
      </c>
    </row>
    <row r="96" spans="1:10" ht="38.25">
      <c r="A96" s="236">
        <v>75</v>
      </c>
      <c r="B96" s="234" t="s">
        <v>814</v>
      </c>
      <c r="C96" s="230" t="s">
        <v>316</v>
      </c>
      <c r="D96" s="235">
        <v>1</v>
      </c>
      <c r="E96" s="235" t="s">
        <v>815</v>
      </c>
      <c r="F96" s="235">
        <v>4</v>
      </c>
      <c r="G96" s="235">
        <v>4</v>
      </c>
      <c r="H96" s="234" t="s">
        <v>320</v>
      </c>
      <c r="I96" s="235">
        <v>60</v>
      </c>
      <c r="J96" s="235">
        <v>85</v>
      </c>
    </row>
    <row r="97" spans="1:10" ht="29.25" customHeight="1">
      <c r="A97" s="236">
        <v>76</v>
      </c>
      <c r="B97" s="234" t="s">
        <v>816</v>
      </c>
      <c r="C97" s="230" t="s">
        <v>316</v>
      </c>
      <c r="D97" s="235">
        <v>1</v>
      </c>
      <c r="E97" s="235" t="s">
        <v>669</v>
      </c>
      <c r="F97" s="235">
        <v>2</v>
      </c>
      <c r="G97" s="235">
        <v>2</v>
      </c>
      <c r="H97" s="234" t="s">
        <v>817</v>
      </c>
      <c r="I97" s="235">
        <v>60</v>
      </c>
      <c r="J97" s="235">
        <v>39</v>
      </c>
    </row>
    <row r="98" spans="1:10" ht="25.5">
      <c r="A98" s="236">
        <v>77</v>
      </c>
      <c r="B98" s="234" t="s">
        <v>818</v>
      </c>
      <c r="C98" s="230" t="s">
        <v>316</v>
      </c>
      <c r="D98" s="235">
        <v>1</v>
      </c>
      <c r="E98" s="235" t="s">
        <v>819</v>
      </c>
      <c r="F98" s="235">
        <v>2</v>
      </c>
      <c r="G98" s="235">
        <v>2</v>
      </c>
      <c r="H98" s="234" t="s">
        <v>820</v>
      </c>
      <c r="I98" s="235">
        <v>50</v>
      </c>
      <c r="J98" s="235">
        <v>50</v>
      </c>
    </row>
    <row r="99" spans="1:10" ht="25.5">
      <c r="A99" s="236">
        <v>78</v>
      </c>
      <c r="B99" s="234" t="s">
        <v>821</v>
      </c>
      <c r="C99" s="230" t="s">
        <v>16</v>
      </c>
      <c r="D99" s="235">
        <v>1</v>
      </c>
      <c r="E99" s="235" t="s">
        <v>789</v>
      </c>
      <c r="F99" s="235">
        <v>2</v>
      </c>
      <c r="G99" s="235">
        <v>2</v>
      </c>
      <c r="H99" s="234" t="s">
        <v>697</v>
      </c>
      <c r="I99" s="235">
        <v>64</v>
      </c>
      <c r="J99" s="235">
        <v>43</v>
      </c>
    </row>
    <row r="100" spans="1:10" ht="27" customHeight="1">
      <c r="B100" s="320" t="s">
        <v>822</v>
      </c>
      <c r="C100" s="321"/>
      <c r="D100" s="321"/>
      <c r="E100" s="321"/>
      <c r="F100" s="321"/>
      <c r="G100" s="321"/>
      <c r="H100" s="322"/>
    </row>
    <row r="101" spans="1:10" ht="18.75" customHeight="1">
      <c r="A101" s="230"/>
      <c r="B101" s="443" t="s">
        <v>823</v>
      </c>
      <c r="C101" s="443"/>
      <c r="D101" s="323"/>
      <c r="E101" s="324"/>
      <c r="F101" s="324"/>
      <c r="G101" s="324"/>
      <c r="H101" s="324"/>
      <c r="I101" s="324"/>
      <c r="J101" s="324"/>
    </row>
    <row r="102" spans="1:10" ht="32.25" customHeight="1">
      <c r="A102" s="236">
        <v>79</v>
      </c>
      <c r="B102" s="234" t="s">
        <v>824</v>
      </c>
      <c r="C102" s="325" t="s">
        <v>825</v>
      </c>
      <c r="D102" s="325">
        <v>1</v>
      </c>
      <c r="E102" s="325" t="s">
        <v>826</v>
      </c>
      <c r="F102" s="325">
        <v>1</v>
      </c>
      <c r="G102" s="325">
        <v>1</v>
      </c>
      <c r="H102" s="325" t="s">
        <v>813</v>
      </c>
      <c r="I102" s="325">
        <v>24</v>
      </c>
      <c r="J102" s="325">
        <v>24</v>
      </c>
    </row>
    <row r="103" spans="1:10" ht="24" customHeight="1">
      <c r="A103" s="326"/>
      <c r="B103" s="327"/>
      <c r="C103" s="328"/>
      <c r="D103" s="328"/>
      <c r="E103" s="327"/>
      <c r="F103" s="235"/>
      <c r="G103" s="235"/>
      <c r="H103" s="328"/>
      <c r="I103" s="235"/>
      <c r="J103" s="235"/>
    </row>
    <row r="104" spans="1:10" ht="31.5" customHeight="1">
      <c r="A104" s="329"/>
      <c r="B104" s="282" t="s">
        <v>827</v>
      </c>
      <c r="C104" s="330"/>
      <c r="D104" s="330">
        <f>SUM(D39:D103)</f>
        <v>51</v>
      </c>
      <c r="E104" s="282"/>
      <c r="F104" s="282"/>
      <c r="G104" s="282"/>
      <c r="H104" s="330"/>
      <c r="I104" s="330">
        <f>SUM(I39:I103)</f>
        <v>5433</v>
      </c>
      <c r="J104" s="330">
        <f>SUM(J39:J103)</f>
        <v>4014</v>
      </c>
    </row>
    <row r="105" spans="1:10" ht="31.5" customHeight="1">
      <c r="A105" s="331"/>
      <c r="B105" s="288"/>
      <c r="C105" s="332"/>
      <c r="D105" s="332"/>
      <c r="E105" s="288"/>
      <c r="F105" s="288"/>
      <c r="G105" s="288"/>
      <c r="H105" s="332"/>
      <c r="I105" s="332"/>
      <c r="J105" s="332"/>
    </row>
    <row r="106" spans="1:10">
      <c r="A106" s="333"/>
      <c r="B106" s="290"/>
      <c r="C106" s="334"/>
      <c r="D106" s="334"/>
      <c r="E106" s="290"/>
      <c r="F106" s="290"/>
      <c r="G106" s="290"/>
      <c r="H106" s="334"/>
      <c r="I106" s="334"/>
      <c r="J106" s="334"/>
    </row>
    <row r="107" spans="1:10" ht="24.75" customHeight="1">
      <c r="A107" s="219"/>
      <c r="B107" s="444" t="s">
        <v>828</v>
      </c>
      <c r="C107" s="445"/>
      <c r="D107" s="335">
        <v>0</v>
      </c>
      <c r="E107" s="336"/>
      <c r="F107" s="336"/>
      <c r="G107" s="336"/>
      <c r="H107" s="336"/>
      <c r="I107" s="337"/>
      <c r="J107" s="337"/>
    </row>
    <row r="108" spans="1:10" ht="27" customHeight="1">
      <c r="A108" s="236"/>
      <c r="B108" s="433" t="s">
        <v>829</v>
      </c>
      <c r="C108" s="434"/>
      <c r="D108" s="211">
        <f>SUM(D19)</f>
        <v>4</v>
      </c>
      <c r="E108" s="239"/>
      <c r="F108" s="239"/>
      <c r="G108" s="239"/>
      <c r="H108" s="239"/>
      <c r="I108" s="241"/>
      <c r="J108" s="241">
        <f>SUM(J19)</f>
        <v>461</v>
      </c>
    </row>
    <row r="109" spans="1:10" ht="24" customHeight="1">
      <c r="A109" s="236"/>
      <c r="B109" s="338" t="s">
        <v>830</v>
      </c>
      <c r="C109" s="339"/>
      <c r="D109" s="211">
        <f>SUM(D36)</f>
        <v>9</v>
      </c>
      <c r="E109" s="239"/>
      <c r="F109" s="239"/>
      <c r="G109" s="239"/>
      <c r="H109" s="239"/>
      <c r="I109" s="241"/>
      <c r="J109" s="241">
        <f>SUM(J36)</f>
        <v>986</v>
      </c>
    </row>
    <row r="110" spans="1:10" ht="24" customHeight="1">
      <c r="A110" s="236"/>
      <c r="B110" s="338" t="s">
        <v>831</v>
      </c>
      <c r="C110" s="339"/>
      <c r="D110" s="218">
        <f>SUM(D104)</f>
        <v>51</v>
      </c>
      <c r="E110" s="239"/>
      <c r="F110" s="239"/>
      <c r="G110" s="239"/>
      <c r="H110" s="239"/>
      <c r="I110" s="241"/>
      <c r="J110" s="241">
        <f>SUM(J104)</f>
        <v>4014</v>
      </c>
    </row>
    <row r="111" spans="1:10" ht="20.25" customHeight="1">
      <c r="A111" s="236"/>
      <c r="B111" s="433" t="s">
        <v>625</v>
      </c>
      <c r="C111" s="435"/>
      <c r="D111" s="211"/>
      <c r="E111" s="239"/>
      <c r="F111" s="239"/>
      <c r="G111" s="239"/>
      <c r="H111" s="239"/>
      <c r="I111" s="241"/>
      <c r="J111" s="241"/>
    </row>
    <row r="112" spans="1:10" ht="23.25" customHeight="1">
      <c r="A112" s="236"/>
      <c r="B112" s="433" t="s">
        <v>626</v>
      </c>
      <c r="C112" s="435"/>
      <c r="D112" s="243"/>
      <c r="E112" s="239"/>
      <c r="F112" s="239"/>
      <c r="G112" s="239"/>
      <c r="H112" s="239"/>
      <c r="I112" s="241"/>
      <c r="J112" s="241"/>
    </row>
    <row r="113" spans="1:16" ht="28.5" customHeight="1">
      <c r="A113" s="236"/>
      <c r="B113" s="436" t="s">
        <v>627</v>
      </c>
      <c r="C113" s="437" t="s">
        <v>627</v>
      </c>
      <c r="D113" s="211">
        <f>SUM(D107:D110)</f>
        <v>64</v>
      </c>
      <c r="E113" s="239"/>
      <c r="F113" s="239"/>
      <c r="G113" s="239"/>
      <c r="H113" s="239"/>
      <c r="I113" s="241"/>
      <c r="J113" s="241">
        <f>SUM(J110+J109+J108)</f>
        <v>5461</v>
      </c>
      <c r="P113" s="247"/>
    </row>
    <row r="114" spans="1:16" ht="37.5" customHeight="1"/>
    <row r="117" spans="1:16">
      <c r="B117" s="248"/>
      <c r="C117" s="244"/>
      <c r="D117" s="244"/>
      <c r="E117" s="244"/>
    </row>
    <row r="118" spans="1:16" ht="15.75">
      <c r="B118" s="248"/>
      <c r="C118" s="249"/>
      <c r="D118" s="249"/>
      <c r="E118" s="249"/>
    </row>
    <row r="119" spans="1:16">
      <c r="B119" s="248"/>
      <c r="C119" s="244"/>
      <c r="D119" s="244"/>
      <c r="E119" s="244"/>
    </row>
    <row r="120" spans="1:16">
      <c r="B120" s="248"/>
      <c r="C120" s="244"/>
      <c r="D120" s="244"/>
      <c r="E120" s="244"/>
    </row>
    <row r="121" spans="1:16" ht="15.75">
      <c r="B121" s="248"/>
      <c r="C121" s="249"/>
      <c r="D121" s="249"/>
      <c r="E121" s="249"/>
    </row>
    <row r="122" spans="1:16" ht="24.75" customHeight="1">
      <c r="B122" s="248"/>
      <c r="C122" s="250"/>
      <c r="D122" s="250"/>
      <c r="E122" s="250"/>
    </row>
    <row r="123" spans="1:16">
      <c r="B123" s="248"/>
      <c r="C123" s="244"/>
      <c r="D123" s="244"/>
      <c r="E123" s="244"/>
    </row>
    <row r="124" spans="1:16" ht="15.75">
      <c r="B124" s="245"/>
      <c r="C124" s="249"/>
      <c r="D124" s="249"/>
      <c r="E124" s="249"/>
    </row>
    <row r="125" spans="1:16" ht="25.5" customHeight="1">
      <c r="B125" s="251"/>
      <c r="C125" s="250"/>
      <c r="D125" s="250"/>
      <c r="E125" s="250"/>
    </row>
    <row r="136" ht="27.75" customHeight="1"/>
    <row r="174" ht="40.5" customHeight="1"/>
    <row r="187" ht="24" customHeight="1"/>
    <row r="192" ht="27.75" customHeight="1"/>
    <row r="209" ht="24" customHeight="1"/>
    <row r="215" ht="22.5" customHeight="1"/>
    <row r="229" ht="15.75" customHeight="1"/>
    <row r="235" ht="15.75" customHeight="1"/>
    <row r="239" ht="15.75" customHeight="1"/>
    <row r="259" ht="15.75" customHeight="1"/>
  </sheetData>
  <mergeCells count="15">
    <mergeCell ref="A5:N5"/>
    <mergeCell ref="H2:N2"/>
    <mergeCell ref="A3:N3"/>
    <mergeCell ref="A4:N4"/>
    <mergeCell ref="B113:C113"/>
    <mergeCell ref="A6:N6"/>
    <mergeCell ref="A7:N7"/>
    <mergeCell ref="F9:G9"/>
    <mergeCell ref="I9:J9"/>
    <mergeCell ref="B37:F37"/>
    <mergeCell ref="B101:C101"/>
    <mergeCell ref="B107:C107"/>
    <mergeCell ref="B108:C108"/>
    <mergeCell ref="B111:C111"/>
    <mergeCell ref="B112:C112"/>
  </mergeCells>
  <pageMargins left="0.39370078740157483" right="0.39370078740157483" top="0.19685039370078741" bottom="0.19685039370078741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Обесп.подгот ССК</vt:lpstr>
      <vt:lpstr>2 Обесп. участ ССК</vt:lpstr>
      <vt:lpstr>3 Обес.уч физкульт ко</vt:lpstr>
      <vt:lpstr>-6 Орг и провед офиц.физ.мероп</vt:lpstr>
      <vt:lpstr>-7 Орг и провед офиц.спорт.мер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Анатольевна Беляева</dc:creator>
  <cp:lastModifiedBy>Пользователь</cp:lastModifiedBy>
  <cp:lastPrinted>2019-04-23T13:28:21Z</cp:lastPrinted>
  <dcterms:created xsi:type="dcterms:W3CDTF">2016-03-30T06:38:44Z</dcterms:created>
  <dcterms:modified xsi:type="dcterms:W3CDTF">2019-04-23T13:40:53Z</dcterms:modified>
</cp:coreProperties>
</file>